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OneDrive\Radna površina\FINANCISKI  IZVJEŠTAJI, PLANOVI I REBALANSI\2022. GOD\REBALANS\"/>
    </mc:Choice>
  </mc:AlternateContent>
  <xr:revisionPtr revIDLastSave="0" documentId="13_ncr:1_{556738B2-5A09-47E8-8562-CEFBE96EA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CW147_IspisRealizacijaIndeksPo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4" i="1" l="1"/>
  <c r="E83" i="1"/>
  <c r="F83" i="1" s="1"/>
  <c r="E84" i="1"/>
  <c r="F84" i="1" s="1"/>
  <c r="E86" i="1"/>
  <c r="F86" i="1" s="1"/>
  <c r="E89" i="1"/>
  <c r="F89" i="1" s="1"/>
  <c r="E93" i="1"/>
  <c r="E97" i="1"/>
  <c r="F97" i="1" s="1"/>
  <c r="E103" i="1"/>
  <c r="F103" i="1" s="1"/>
  <c r="E104" i="1"/>
  <c r="E105" i="1"/>
  <c r="F105" i="1" s="1"/>
  <c r="E106" i="1"/>
  <c r="F106" i="1" s="1"/>
  <c r="E112" i="1"/>
  <c r="F112" i="1" s="1"/>
  <c r="E114" i="1"/>
  <c r="F114" i="1" s="1"/>
  <c r="E116" i="1"/>
  <c r="F116" i="1" s="1"/>
  <c r="E119" i="1"/>
  <c r="F119" i="1" s="1"/>
  <c r="E120" i="1"/>
  <c r="F120" i="1" s="1"/>
  <c r="E121" i="1"/>
  <c r="F121" i="1" s="1"/>
  <c r="E122" i="1"/>
  <c r="F122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6" i="1"/>
  <c r="F156" i="1" s="1"/>
  <c r="E157" i="1"/>
  <c r="F157" i="1" s="1"/>
  <c r="E158" i="1"/>
  <c r="F158" i="1" s="1"/>
  <c r="E161" i="1"/>
  <c r="F161" i="1" s="1"/>
  <c r="E162" i="1"/>
  <c r="F162" i="1" s="1"/>
  <c r="E166" i="1"/>
  <c r="F166" i="1" s="1"/>
  <c r="E170" i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4" i="1"/>
  <c r="F184" i="1" s="1"/>
  <c r="E186" i="1"/>
  <c r="F186" i="1" s="1"/>
  <c r="E192" i="1"/>
  <c r="E196" i="1"/>
  <c r="E205" i="1"/>
  <c r="F205" i="1" s="1"/>
  <c r="E207" i="1"/>
  <c r="F207" i="1" s="1"/>
  <c r="E209" i="1"/>
  <c r="F209" i="1" s="1"/>
  <c r="E212" i="1"/>
  <c r="E213" i="1"/>
  <c r="F213" i="1" s="1"/>
  <c r="E214" i="1"/>
  <c r="E216" i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E225" i="1"/>
  <c r="F225" i="1" s="1"/>
  <c r="E226" i="1"/>
  <c r="F226" i="1" s="1"/>
  <c r="E227" i="1"/>
  <c r="E228" i="1"/>
  <c r="F228" i="1" s="1"/>
  <c r="E229" i="1"/>
  <c r="F229" i="1" s="1"/>
  <c r="E230" i="1"/>
  <c r="F230" i="1" s="1"/>
  <c r="E231" i="1"/>
  <c r="F231" i="1" s="1"/>
  <c r="E232" i="1"/>
  <c r="E234" i="1"/>
  <c r="F234" i="1" s="1"/>
  <c r="E235" i="1"/>
  <c r="F235" i="1" s="1"/>
  <c r="E238" i="1"/>
  <c r="F238" i="1" s="1"/>
  <c r="E239" i="1"/>
  <c r="F239" i="1" s="1"/>
  <c r="E245" i="1"/>
  <c r="F245" i="1" s="1"/>
  <c r="E246" i="1"/>
  <c r="F246" i="1" s="1"/>
  <c r="E248" i="1"/>
  <c r="E254" i="1"/>
  <c r="F254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1" i="1"/>
  <c r="E273" i="1"/>
  <c r="E282" i="1"/>
  <c r="F282" i="1" s="1"/>
  <c r="E284" i="1"/>
  <c r="F284" i="1" s="1"/>
  <c r="E287" i="1"/>
  <c r="F287" i="1" s="1"/>
  <c r="E288" i="1"/>
  <c r="F288" i="1" s="1"/>
  <c r="E289" i="1"/>
  <c r="F289" i="1" s="1"/>
  <c r="E290" i="1"/>
  <c r="F290" i="1" s="1"/>
  <c r="E291" i="1"/>
  <c r="F291" i="1" s="1"/>
  <c r="E293" i="1"/>
  <c r="F293" i="1" s="1"/>
  <c r="E294" i="1"/>
  <c r="F294" i="1" s="1"/>
  <c r="E80" i="1"/>
  <c r="F80" i="1" s="1"/>
  <c r="E30" i="1"/>
  <c r="F30" i="1" s="1"/>
  <c r="E36" i="1"/>
  <c r="F36" i="1" s="1"/>
  <c r="E39" i="1"/>
  <c r="F39" i="1" s="1"/>
  <c r="E40" i="1"/>
  <c r="F40" i="1" s="1"/>
  <c r="E41" i="1"/>
  <c r="F41" i="1" s="1"/>
  <c r="E42" i="1"/>
  <c r="F42" i="1" s="1"/>
  <c r="E46" i="1"/>
  <c r="F46" i="1" s="1"/>
  <c r="E52" i="1"/>
  <c r="F52" i="1" s="1"/>
  <c r="E53" i="1"/>
  <c r="F53" i="1" s="1"/>
  <c r="E54" i="1"/>
  <c r="F54" i="1" s="1"/>
  <c r="E55" i="1"/>
  <c r="F55" i="1" s="1"/>
  <c r="E56" i="1"/>
  <c r="F56" i="1" s="1"/>
  <c r="E62" i="1"/>
  <c r="E24" i="1"/>
  <c r="F24" i="1" s="1"/>
  <c r="D169" i="1"/>
  <c r="D168" i="1" s="1"/>
  <c r="D167" i="1" s="1"/>
  <c r="G169" i="1"/>
  <c r="D195" i="1"/>
  <c r="D194" i="1" s="1"/>
  <c r="D193" i="1" s="1"/>
  <c r="G195" i="1"/>
  <c r="D92" i="1"/>
  <c r="D91" i="1" s="1"/>
  <c r="D90" i="1" s="1"/>
  <c r="G92" i="1"/>
  <c r="D247" i="1"/>
  <c r="G247" i="1"/>
  <c r="G272" i="1"/>
  <c r="D272" i="1"/>
  <c r="G270" i="1"/>
  <c r="D270" i="1"/>
  <c r="D224" i="1"/>
  <c r="E224" i="1"/>
  <c r="F224" i="1" s="1"/>
  <c r="D215" i="1"/>
  <c r="G215" i="1"/>
  <c r="E215" i="1" s="1"/>
  <c r="F215" i="1" s="1"/>
  <c r="D211" i="1"/>
  <c r="G211" i="1"/>
  <c r="E211" i="1" s="1"/>
  <c r="F211" i="1" s="1"/>
  <c r="D191" i="1"/>
  <c r="D190" i="1" s="1"/>
  <c r="G191" i="1"/>
  <c r="E191" i="1" s="1"/>
  <c r="D189" i="1"/>
  <c r="D188" i="1"/>
  <c r="D187" i="1"/>
  <c r="D61" i="1"/>
  <c r="G61" i="1"/>
  <c r="E61" i="1" s="1"/>
  <c r="G38" i="1"/>
  <c r="G51" i="1"/>
  <c r="D51" i="1"/>
  <c r="D50" i="1"/>
  <c r="G45" i="1"/>
  <c r="D38" i="1"/>
  <c r="D45" i="1"/>
  <c r="D44" i="1" s="1"/>
  <c r="D43" i="1" s="1"/>
  <c r="G37" i="1"/>
  <c r="G35" i="1"/>
  <c r="D35" i="1"/>
  <c r="G34" i="1"/>
  <c r="D34" i="1"/>
  <c r="G29" i="1"/>
  <c r="D29" i="1"/>
  <c r="G28" i="1"/>
  <c r="D28" i="1"/>
  <c r="G27" i="1"/>
  <c r="D27" i="1"/>
  <c r="D26" i="1" s="1"/>
  <c r="D25" i="1" s="1"/>
  <c r="G23" i="1"/>
  <c r="D23" i="1"/>
  <c r="G85" i="1"/>
  <c r="G82" i="1"/>
  <c r="G79" i="1"/>
  <c r="D79" i="1"/>
  <c r="D82" i="1"/>
  <c r="D85" i="1"/>
  <c r="G88" i="1"/>
  <c r="D88" i="1"/>
  <c r="G96" i="1"/>
  <c r="D96" i="1"/>
  <c r="G102" i="1"/>
  <c r="D102" i="1"/>
  <c r="D101" i="1" s="1"/>
  <c r="D100" i="1" s="1"/>
  <c r="D99" i="1" s="1"/>
  <c r="D98" i="1" s="1"/>
  <c r="G118" i="1"/>
  <c r="G115" i="1"/>
  <c r="G113" i="1"/>
  <c r="G111" i="1"/>
  <c r="D111" i="1"/>
  <c r="D113" i="1"/>
  <c r="D115" i="1"/>
  <c r="D118" i="1"/>
  <c r="G123" i="1"/>
  <c r="D123" i="1"/>
  <c r="G139" i="1"/>
  <c r="D139" i="1"/>
  <c r="G155" i="1"/>
  <c r="D155" i="1"/>
  <c r="G160" i="1"/>
  <c r="D160" i="1"/>
  <c r="D159" i="1" s="1"/>
  <c r="G165" i="1"/>
  <c r="D165" i="1"/>
  <c r="D164" i="1" s="1"/>
  <c r="D163" i="1" s="1"/>
  <c r="G185" i="1"/>
  <c r="G183" i="1"/>
  <c r="G175" i="1"/>
  <c r="D175" i="1"/>
  <c r="D183" i="1"/>
  <c r="D185" i="1"/>
  <c r="G208" i="1"/>
  <c r="G206" i="1"/>
  <c r="G204" i="1"/>
  <c r="D204" i="1"/>
  <c r="D206" i="1"/>
  <c r="D208" i="1"/>
  <c r="G233" i="1"/>
  <c r="D233" i="1"/>
  <c r="G237" i="1"/>
  <c r="D237" i="1"/>
  <c r="D236" i="1" s="1"/>
  <c r="D244" i="1"/>
  <c r="D243" i="1" s="1"/>
  <c r="D242" i="1" s="1"/>
  <c r="D241" i="1" s="1"/>
  <c r="D240" i="1" s="1"/>
  <c r="G255" i="1"/>
  <c r="G253" i="1"/>
  <c r="D253" i="1"/>
  <c r="D255" i="1"/>
  <c r="G292" i="1"/>
  <c r="G286" i="1"/>
  <c r="G283" i="1"/>
  <c r="G281" i="1"/>
  <c r="D281" i="1"/>
  <c r="D283" i="1"/>
  <c r="D286" i="1"/>
  <c r="D292" i="1"/>
  <c r="E281" i="1" l="1"/>
  <c r="F281" i="1" s="1"/>
  <c r="E283" i="1"/>
  <c r="F283" i="1" s="1"/>
  <c r="E286" i="1"/>
  <c r="F286" i="1" s="1"/>
  <c r="E292" i="1"/>
  <c r="F292" i="1" s="1"/>
  <c r="G252" i="1"/>
  <c r="E253" i="1"/>
  <c r="F253" i="1" s="1"/>
  <c r="E255" i="1"/>
  <c r="F255" i="1" s="1"/>
  <c r="E237" i="1"/>
  <c r="F237" i="1" s="1"/>
  <c r="E233" i="1"/>
  <c r="F233" i="1" s="1"/>
  <c r="E204" i="1"/>
  <c r="F204" i="1" s="1"/>
  <c r="E206" i="1"/>
  <c r="F206" i="1" s="1"/>
  <c r="E208" i="1"/>
  <c r="F208" i="1" s="1"/>
  <c r="G174" i="1"/>
  <c r="E175" i="1"/>
  <c r="F175" i="1" s="1"/>
  <c r="E183" i="1"/>
  <c r="F183" i="1" s="1"/>
  <c r="E185" i="1"/>
  <c r="F185" i="1" s="1"/>
  <c r="E165" i="1"/>
  <c r="F165" i="1" s="1"/>
  <c r="E160" i="1"/>
  <c r="F160" i="1" s="1"/>
  <c r="E155" i="1"/>
  <c r="F155" i="1" s="1"/>
  <c r="E139" i="1"/>
  <c r="F139" i="1" s="1"/>
  <c r="E123" i="1"/>
  <c r="F123" i="1" s="1"/>
  <c r="G110" i="1"/>
  <c r="E111" i="1"/>
  <c r="F111" i="1" s="1"/>
  <c r="E113" i="1"/>
  <c r="F113" i="1" s="1"/>
  <c r="E115" i="1"/>
  <c r="F115" i="1" s="1"/>
  <c r="E118" i="1"/>
  <c r="F118" i="1" s="1"/>
  <c r="E102" i="1"/>
  <c r="F102" i="1" s="1"/>
  <c r="G95" i="1"/>
  <c r="E96" i="1"/>
  <c r="F96" i="1" s="1"/>
  <c r="G87" i="1"/>
  <c r="E88" i="1"/>
  <c r="F88" i="1" s="1"/>
  <c r="G78" i="1"/>
  <c r="E79" i="1"/>
  <c r="F79" i="1" s="1"/>
  <c r="G81" i="1"/>
  <c r="E82" i="1"/>
  <c r="F82" i="1" s="1"/>
  <c r="E85" i="1"/>
  <c r="F85" i="1" s="1"/>
  <c r="G22" i="1"/>
  <c r="E23" i="1"/>
  <c r="F23" i="1" s="1"/>
  <c r="E27" i="1"/>
  <c r="F27" i="1" s="1"/>
  <c r="E28" i="1"/>
  <c r="F28" i="1" s="1"/>
  <c r="E29" i="1"/>
  <c r="F29" i="1" s="1"/>
  <c r="E34" i="1"/>
  <c r="F34" i="1" s="1"/>
  <c r="E35" i="1"/>
  <c r="F35" i="1" s="1"/>
  <c r="E45" i="1"/>
  <c r="F45" i="1" s="1"/>
  <c r="G50" i="1"/>
  <c r="E51" i="1"/>
  <c r="F51" i="1" s="1"/>
  <c r="E38" i="1"/>
  <c r="F38" i="1" s="1"/>
  <c r="E270" i="1"/>
  <c r="E272" i="1"/>
  <c r="G244" i="1"/>
  <c r="E244" i="1" s="1"/>
  <c r="F244" i="1" s="1"/>
  <c r="E247" i="1"/>
  <c r="G91" i="1"/>
  <c r="E92" i="1"/>
  <c r="G194" i="1"/>
  <c r="E195" i="1"/>
  <c r="G168" i="1"/>
  <c r="E169" i="1"/>
  <c r="D252" i="1"/>
  <c r="G280" i="1"/>
  <c r="G285" i="1"/>
  <c r="G243" i="1"/>
  <c r="E243" i="1" s="1"/>
  <c r="F243" i="1" s="1"/>
  <c r="G236" i="1"/>
  <c r="E236" i="1" s="1"/>
  <c r="F236" i="1" s="1"/>
  <c r="G203" i="1"/>
  <c r="G164" i="1"/>
  <c r="E164" i="1" s="1"/>
  <c r="F164" i="1" s="1"/>
  <c r="G159" i="1"/>
  <c r="E159" i="1" s="1"/>
  <c r="F159" i="1" s="1"/>
  <c r="G101" i="1"/>
  <c r="E101" i="1" s="1"/>
  <c r="F101" i="1" s="1"/>
  <c r="G26" i="1"/>
  <c r="E26" i="1" s="1"/>
  <c r="F26" i="1" s="1"/>
  <c r="G44" i="1"/>
  <c r="E44" i="1" s="1"/>
  <c r="F44" i="1" s="1"/>
  <c r="G190" i="1"/>
  <c r="E190" i="1" s="1"/>
  <c r="D95" i="1"/>
  <c r="D87" i="1"/>
  <c r="D78" i="1"/>
  <c r="D49" i="1"/>
  <c r="D37" i="1"/>
  <c r="E37" i="1" s="1"/>
  <c r="F37" i="1" s="1"/>
  <c r="G33" i="1"/>
  <c r="D22" i="1"/>
  <c r="D174" i="1"/>
  <c r="D117" i="1"/>
  <c r="D110" i="1"/>
  <c r="G117" i="1"/>
  <c r="D81" i="1"/>
  <c r="D77" i="1"/>
  <c r="G77" i="1"/>
  <c r="E77" i="1" s="1"/>
  <c r="F77" i="1" s="1"/>
  <c r="D285" i="1"/>
  <c r="D280" i="1"/>
  <c r="D279" i="1" s="1"/>
  <c r="D278" i="1" s="1"/>
  <c r="D277" i="1" s="1"/>
  <c r="D276" i="1" s="1"/>
  <c r="D251" i="1"/>
  <c r="D250" i="1" s="1"/>
  <c r="D249" i="1" s="1"/>
  <c r="D210" i="1"/>
  <c r="G210" i="1"/>
  <c r="E210" i="1" s="1"/>
  <c r="F210" i="1" s="1"/>
  <c r="D203" i="1"/>
  <c r="D202" i="1" s="1"/>
  <c r="D201" i="1" s="1"/>
  <c r="D200" i="1" s="1"/>
  <c r="D199" i="1" s="1"/>
  <c r="G202" i="1"/>
  <c r="E202" i="1" s="1"/>
  <c r="F202" i="1" s="1"/>
  <c r="G109" i="1" l="1"/>
  <c r="E117" i="1"/>
  <c r="F117" i="1" s="1"/>
  <c r="E203" i="1"/>
  <c r="F203" i="1" s="1"/>
  <c r="E285" i="1"/>
  <c r="F285" i="1" s="1"/>
  <c r="E280" i="1"/>
  <c r="F280" i="1" s="1"/>
  <c r="G167" i="1"/>
  <c r="E167" i="1" s="1"/>
  <c r="E168" i="1"/>
  <c r="G193" i="1"/>
  <c r="E193" i="1" s="1"/>
  <c r="E194" i="1"/>
  <c r="G90" i="1"/>
  <c r="E90" i="1" s="1"/>
  <c r="E91" i="1"/>
  <c r="G49" i="1"/>
  <c r="E50" i="1"/>
  <c r="F50" i="1" s="1"/>
  <c r="G21" i="1"/>
  <c r="E22" i="1"/>
  <c r="F22" i="1" s="1"/>
  <c r="E81" i="1"/>
  <c r="F81" i="1" s="1"/>
  <c r="E78" i="1"/>
  <c r="F78" i="1" s="1"/>
  <c r="E87" i="1"/>
  <c r="F87" i="1" s="1"/>
  <c r="G94" i="1"/>
  <c r="E95" i="1"/>
  <c r="F95" i="1" s="1"/>
  <c r="E110" i="1"/>
  <c r="F110" i="1" s="1"/>
  <c r="G173" i="1"/>
  <c r="E174" i="1"/>
  <c r="F174" i="1" s="1"/>
  <c r="E252" i="1"/>
  <c r="F252" i="1" s="1"/>
  <c r="G76" i="1"/>
  <c r="G201" i="1"/>
  <c r="E201" i="1" s="1"/>
  <c r="F201" i="1" s="1"/>
  <c r="G189" i="1"/>
  <c r="G43" i="1"/>
  <c r="E43" i="1" s="1"/>
  <c r="F43" i="1" s="1"/>
  <c r="G25" i="1"/>
  <c r="E25" i="1" s="1"/>
  <c r="F25" i="1" s="1"/>
  <c r="G100" i="1"/>
  <c r="E100" i="1" s="1"/>
  <c r="F100" i="1" s="1"/>
  <c r="G163" i="1"/>
  <c r="G242" i="1"/>
  <c r="E242" i="1" s="1"/>
  <c r="F242" i="1" s="1"/>
  <c r="G251" i="1"/>
  <c r="E251" i="1" s="1"/>
  <c r="F251" i="1" s="1"/>
  <c r="G279" i="1"/>
  <c r="E279" i="1" s="1"/>
  <c r="F279" i="1" s="1"/>
  <c r="D109" i="1"/>
  <c r="D173" i="1"/>
  <c r="D94" i="1"/>
  <c r="D76" i="1"/>
  <c r="D48" i="1"/>
  <c r="D33" i="1"/>
  <c r="G32" i="1"/>
  <c r="D21" i="1"/>
  <c r="D32" i="1" l="1"/>
  <c r="E32" i="1" s="1"/>
  <c r="F32" i="1" s="1"/>
  <c r="E33" i="1"/>
  <c r="F33" i="1" s="1"/>
  <c r="G108" i="1"/>
  <c r="E163" i="1"/>
  <c r="F163" i="1" s="1"/>
  <c r="G188" i="1"/>
  <c r="E188" i="1" s="1"/>
  <c r="E189" i="1"/>
  <c r="G75" i="1"/>
  <c r="E76" i="1"/>
  <c r="F76" i="1" s="1"/>
  <c r="G172" i="1"/>
  <c r="E173" i="1"/>
  <c r="F173" i="1" s="1"/>
  <c r="E94" i="1"/>
  <c r="F94" i="1" s="1"/>
  <c r="G20" i="1"/>
  <c r="E21" i="1"/>
  <c r="F21" i="1" s="1"/>
  <c r="G48" i="1"/>
  <c r="E49" i="1"/>
  <c r="F49" i="1" s="1"/>
  <c r="E109" i="1"/>
  <c r="F109" i="1" s="1"/>
  <c r="G278" i="1"/>
  <c r="E278" i="1" s="1"/>
  <c r="F278" i="1" s="1"/>
  <c r="G250" i="1"/>
  <c r="E250" i="1" s="1"/>
  <c r="F250" i="1" s="1"/>
  <c r="G241" i="1"/>
  <c r="E241" i="1" s="1"/>
  <c r="F241" i="1" s="1"/>
  <c r="G107" i="1"/>
  <c r="G99" i="1"/>
  <c r="E99" i="1" s="1"/>
  <c r="F99" i="1" s="1"/>
  <c r="G200" i="1"/>
  <c r="E200" i="1" s="1"/>
  <c r="F200" i="1" s="1"/>
  <c r="D108" i="1"/>
  <c r="D172" i="1"/>
  <c r="D75" i="1"/>
  <c r="D47" i="1"/>
  <c r="G31" i="1"/>
  <c r="D20" i="1"/>
  <c r="G47" i="1" l="1"/>
  <c r="E47" i="1" s="1"/>
  <c r="F47" i="1" s="1"/>
  <c r="E48" i="1"/>
  <c r="F48" i="1" s="1"/>
  <c r="G19" i="1"/>
  <c r="E20" i="1"/>
  <c r="F20" i="1" s="1"/>
  <c r="G171" i="1"/>
  <c r="E172" i="1"/>
  <c r="F172" i="1" s="1"/>
  <c r="E75" i="1"/>
  <c r="F75" i="1" s="1"/>
  <c r="E108" i="1"/>
  <c r="F108" i="1" s="1"/>
  <c r="G187" i="1"/>
  <c r="E187" i="1" s="1"/>
  <c r="G98" i="1"/>
  <c r="E98" i="1" s="1"/>
  <c r="F98" i="1" s="1"/>
  <c r="G240" i="1"/>
  <c r="E240" i="1" s="1"/>
  <c r="F240" i="1" s="1"/>
  <c r="G249" i="1"/>
  <c r="E249" i="1" s="1"/>
  <c r="F249" i="1" s="1"/>
  <c r="G277" i="1"/>
  <c r="E277" i="1" s="1"/>
  <c r="F277" i="1" s="1"/>
  <c r="D107" i="1"/>
  <c r="E107" i="1" s="1"/>
  <c r="F107" i="1" s="1"/>
  <c r="D171" i="1"/>
  <c r="D74" i="1"/>
  <c r="D19" i="1"/>
  <c r="D31" i="1"/>
  <c r="E31" i="1" s="1"/>
  <c r="F31" i="1" s="1"/>
  <c r="E171" i="1" l="1"/>
  <c r="F171" i="1" s="1"/>
  <c r="E19" i="1"/>
  <c r="F19" i="1" s="1"/>
  <c r="G276" i="1"/>
  <c r="E276" i="1" s="1"/>
  <c r="F276" i="1" s="1"/>
  <c r="G199" i="1"/>
  <c r="E199" i="1" s="1"/>
  <c r="F199" i="1" s="1"/>
  <c r="G74" i="1"/>
  <c r="D73" i="1"/>
  <c r="G73" i="1" l="1"/>
  <c r="E74" i="1"/>
  <c r="F74" i="1" s="1"/>
  <c r="D72" i="1"/>
  <c r="G72" i="1" l="1"/>
  <c r="E73" i="1"/>
  <c r="F73" i="1" s="1"/>
  <c r="D71" i="1"/>
  <c r="G71" i="1" l="1"/>
  <c r="E72" i="1"/>
  <c r="F72" i="1" s="1"/>
  <c r="D68" i="1"/>
  <c r="D70" i="1"/>
  <c r="E71" i="1" l="1"/>
  <c r="F71" i="1" s="1"/>
  <c r="G68" i="1"/>
  <c r="G70" i="1"/>
  <c r="D69" i="1"/>
  <c r="D67" i="1"/>
  <c r="G69" i="1" l="1"/>
  <c r="E69" i="1" s="1"/>
  <c r="F69" i="1" s="1"/>
  <c r="E70" i="1"/>
  <c r="F70" i="1" s="1"/>
  <c r="G67" i="1"/>
  <c r="E68" i="1"/>
  <c r="F68" i="1" s="1"/>
  <c r="D66" i="1"/>
  <c r="E67" i="1" l="1"/>
  <c r="F67" i="1" s="1"/>
  <c r="G66" i="1"/>
  <c r="D60" i="1"/>
  <c r="G60" i="1" l="1"/>
  <c r="E66" i="1"/>
  <c r="F66" i="1" s="1"/>
  <c r="D59" i="1"/>
  <c r="E60" i="1" l="1"/>
  <c r="G59" i="1"/>
  <c r="D58" i="1"/>
  <c r="E59" i="1" l="1"/>
  <c r="G58" i="1"/>
  <c r="D57" i="1"/>
  <c r="E58" i="1" l="1"/>
  <c r="G57" i="1"/>
  <c r="D18" i="1"/>
  <c r="E57" i="1" l="1"/>
  <c r="G18" i="1"/>
  <c r="D17" i="1"/>
  <c r="E18" i="1" l="1"/>
  <c r="F18" i="1" s="1"/>
  <c r="G17" i="1"/>
  <c r="D16" i="1"/>
  <c r="E17" i="1" l="1"/>
  <c r="F17" i="1" s="1"/>
  <c r="G16" i="1"/>
  <c r="E16" i="1" s="1"/>
  <c r="F16" i="1" s="1"/>
</calcChain>
</file>

<file path=xl/sharedStrings.xml><?xml version="1.0" encoding="utf-8"?>
<sst xmlns="http://schemas.openxmlformats.org/spreadsheetml/2006/main" count="733" uniqueCount="348">
  <si>
    <t/>
  </si>
  <si>
    <t>49246      Marija Bistrica</t>
  </si>
  <si>
    <t>POZICIJA</t>
  </si>
  <si>
    <t>BROJ KONTA</t>
  </si>
  <si>
    <t>VRSTA RASHODA / IZDATAKA</t>
  </si>
  <si>
    <t>PLANIRANO</t>
  </si>
  <si>
    <t>SVEUKUPNO RASHODI / IZDACI</t>
  </si>
  <si>
    <t>Razdjel</t>
  </si>
  <si>
    <t>002</t>
  </si>
  <si>
    <t>JEDINSTVENI UPRAVNI ODJEL</t>
  </si>
  <si>
    <t>Glava</t>
  </si>
  <si>
    <t>00202</t>
  </si>
  <si>
    <t>JAVNE USTANOVE PREDŠKOLSKOG ODGOJA I OBRAZOVANJA</t>
  </si>
  <si>
    <t>Glavni program</t>
  </si>
  <si>
    <t>A01</t>
  </si>
  <si>
    <t>REDOVNA DJELATNOST OPĆINE</t>
  </si>
  <si>
    <t>Program</t>
  </si>
  <si>
    <t>1011</t>
  </si>
  <si>
    <t>PROGRAM PREDŠKOLSKOG ODGOJA</t>
  </si>
  <si>
    <t>Aktivnost</t>
  </si>
  <si>
    <t xml:space="preserve">Izvor </t>
  </si>
  <si>
    <t>3</t>
  </si>
  <si>
    <t>Rashodi poslovanja</t>
  </si>
  <si>
    <t>Proračunski korisnik</t>
  </si>
  <si>
    <t>28532</t>
  </si>
  <si>
    <t>DJEČJI VRTIĆ "PUŠLEK"</t>
  </si>
  <si>
    <t>A100003</t>
  </si>
  <si>
    <t>1.5.</t>
  </si>
  <si>
    <t>Opći prihodi i primici iz proračuna-PK</t>
  </si>
  <si>
    <t xml:space="preserve">Korisnik </t>
  </si>
  <si>
    <t>K01</t>
  </si>
  <si>
    <t>31</t>
  </si>
  <si>
    <t>Rashodi za zaposlene</t>
  </si>
  <si>
    <t>311</t>
  </si>
  <si>
    <t>Plaće (Bruto)</t>
  </si>
  <si>
    <t>R0098</t>
  </si>
  <si>
    <t>3111</t>
  </si>
  <si>
    <t>Plaće za redovan rad</t>
  </si>
  <si>
    <t>32</t>
  </si>
  <si>
    <t>Materijalni rashodi</t>
  </si>
  <si>
    <t>322</t>
  </si>
  <si>
    <t>Rashodi za materijal i energiju</t>
  </si>
  <si>
    <t>R0098B07</t>
  </si>
  <si>
    <t>3224</t>
  </si>
  <si>
    <t>Materijal i dijelovi za tekuće i investicijsko održavanje postrojenja i opreme</t>
  </si>
  <si>
    <t>R0098B01</t>
  </si>
  <si>
    <t>3225</t>
  </si>
  <si>
    <t>Sitni inventar</t>
  </si>
  <si>
    <t>323</t>
  </si>
  <si>
    <t>Rashodi za usluge</t>
  </si>
  <si>
    <t>R0098B2H</t>
  </si>
  <si>
    <t>3232</t>
  </si>
  <si>
    <t>Usluge tekućeg i investicijskog održavanja postrojenja i opreme</t>
  </si>
  <si>
    <t>34</t>
  </si>
  <si>
    <t>Financijski rashodi</t>
  </si>
  <si>
    <t>342</t>
  </si>
  <si>
    <t>Kamate za primljene kredite i zajmove</t>
  </si>
  <si>
    <t>R0098E4</t>
  </si>
  <si>
    <t>3422</t>
  </si>
  <si>
    <t>Kamate za primljene kredite</t>
  </si>
  <si>
    <t>5</t>
  </si>
  <si>
    <t>Izdaci za financijsku imovinu i otplate zajmova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</si>
  <si>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</si>
  <si>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</si>
  <si>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</si>
  <si>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</si>
  <si>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R00995</t>
  </si>
  <si>
    <t>5422</t>
  </si>
  <si>
    <t>Otplata glavnice primljenih kredita</t>
  </si>
  <si>
    <t>3.2.</t>
  </si>
  <si>
    <t>vlastiti prihodi-dj.vrtić</t>
  </si>
  <si>
    <t>R0098C13</t>
  </si>
  <si>
    <t>3221</t>
  </si>
  <si>
    <t>R0098C14</t>
  </si>
  <si>
    <t>Radni listovi</t>
  </si>
  <si>
    <t>R0098B2M</t>
  </si>
  <si>
    <t>3223</t>
  </si>
  <si>
    <t>Električna energija</t>
  </si>
  <si>
    <t>R0098B2O</t>
  </si>
  <si>
    <t>Plin</t>
  </si>
  <si>
    <t>4.4.</t>
  </si>
  <si>
    <t>Prihodi za posebne namjene-vrtić</t>
  </si>
  <si>
    <t>R00980</t>
  </si>
  <si>
    <t>312</t>
  </si>
  <si>
    <t>Ostali rashodi za zaposlene</t>
  </si>
  <si>
    <t>R00981</t>
  </si>
  <si>
    <t>3121</t>
  </si>
  <si>
    <t>313</t>
  </si>
  <si>
    <t>Doprinosi na plaće</t>
  </si>
  <si>
    <t>R00982</t>
  </si>
  <si>
    <t>3132</t>
  </si>
  <si>
    <t>Doprinosi za obvezno ZO</t>
  </si>
  <si>
    <t>321</t>
  </si>
  <si>
    <t>Naknade troškova zaposlenima</t>
  </si>
  <si>
    <t>R0098A</t>
  </si>
  <si>
    <t>3211</t>
  </si>
  <si>
    <t>R0098A1</t>
  </si>
  <si>
    <t>3212</t>
  </si>
  <si>
    <t>Naknada za prijevoz na posao i s posla</t>
  </si>
  <si>
    <t>R0098A11</t>
  </si>
  <si>
    <t>3213</t>
  </si>
  <si>
    <t>Seminari, simpoziji i savjetovanja</t>
  </si>
  <si>
    <t>R0098A10</t>
  </si>
  <si>
    <t>3214</t>
  </si>
  <si>
    <t>Naknada prijevoza za potrebe vrtića</t>
  </si>
  <si>
    <t>R0098B09</t>
  </si>
  <si>
    <t>Uredski materijal i ost.mat.rash</t>
  </si>
  <si>
    <t>R0098B15</t>
  </si>
  <si>
    <t>Stručna literatura</t>
  </si>
  <si>
    <t>R0098B16</t>
  </si>
  <si>
    <t>Materijal i sredstva za čišćenje i održavanje</t>
  </si>
  <si>
    <t>R0098B17</t>
  </si>
  <si>
    <t>Materijal za higijenske potrebe i njegu</t>
  </si>
  <si>
    <t>R0098B18</t>
  </si>
  <si>
    <t>Potrošni materijal za odg.obraz.rad</t>
  </si>
  <si>
    <t>R0098B19</t>
  </si>
  <si>
    <t>R0098B20</t>
  </si>
  <si>
    <t>R0098C12</t>
  </si>
  <si>
    <t>R0098B1</t>
  </si>
  <si>
    <t>3222</t>
  </si>
  <si>
    <t>Prehrana</t>
  </si>
  <si>
    <t>R0098B2</t>
  </si>
  <si>
    <t>R0098B2A</t>
  </si>
  <si>
    <t>R0098B2B</t>
  </si>
  <si>
    <t>Motorni benzin i dizel gorivo</t>
  </si>
  <si>
    <t>R0098B2I</t>
  </si>
  <si>
    <t>R0098B22</t>
  </si>
  <si>
    <t>R0098B2P</t>
  </si>
  <si>
    <t>3227</t>
  </si>
  <si>
    <t>Službena, radna i zaštitna odjeća i obuća</t>
  </si>
  <si>
    <t>R0098B24</t>
  </si>
  <si>
    <t>3231</t>
  </si>
  <si>
    <t>Usluge telefona, telefaksa,pošte</t>
  </si>
  <si>
    <t>R0098B2C</t>
  </si>
  <si>
    <t>Poštarina (pisma, tiskanice i sl.)</t>
  </si>
  <si>
    <t>R0098B25</t>
  </si>
  <si>
    <t>R0098B2D</t>
  </si>
  <si>
    <t>Usluge tekućeg i investicijskog održavanja prijevoznih sredstava</t>
  </si>
  <si>
    <t>R0098B2E</t>
  </si>
  <si>
    <t>3233</t>
  </si>
  <si>
    <t>Ostale usluge promidžbe i informiranja</t>
  </si>
  <si>
    <t>R0098B26</t>
  </si>
  <si>
    <t>3234</t>
  </si>
  <si>
    <t>Utrošak vode</t>
  </si>
  <si>
    <t>R0098BD1</t>
  </si>
  <si>
    <t>Iznošenje i odvoz smeća</t>
  </si>
  <si>
    <t>R0098BD2</t>
  </si>
  <si>
    <t>Deratizacija i dezinsekcija</t>
  </si>
  <si>
    <t>R0098BD3</t>
  </si>
  <si>
    <t>Ostale komunalne usluge</t>
  </si>
  <si>
    <t>R0098B27</t>
  </si>
  <si>
    <t>3236</t>
  </si>
  <si>
    <t>R0099A1</t>
  </si>
  <si>
    <t>3237</t>
  </si>
  <si>
    <t>Usluge odvjetnika i pravnog savjetovanja</t>
  </si>
  <si>
    <t>R0098B28</t>
  </si>
  <si>
    <t>3238</t>
  </si>
  <si>
    <t>Ostale računalne usluge</t>
  </si>
  <si>
    <t>R0098B2F</t>
  </si>
  <si>
    <t>3239</t>
  </si>
  <si>
    <t>Usluge pri registraciji prijevoznih sredstava</t>
  </si>
  <si>
    <t>R0098BA</t>
  </si>
  <si>
    <t>Ostale nespomenute usluge</t>
  </si>
  <si>
    <t>329</t>
  </si>
  <si>
    <t>Ostali nespomenuti rashodi poslovanja</t>
  </si>
  <si>
    <t>R0098D</t>
  </si>
  <si>
    <t>3292</t>
  </si>
  <si>
    <t>Premije osiguranja ostale imovine</t>
  </si>
  <si>
    <t>R0098B2G</t>
  </si>
  <si>
    <t>3295</t>
  </si>
  <si>
    <t>Novčana naknada poslodavca zbog nezapošljavanja osoba s invaliditetom</t>
  </si>
  <si>
    <t>R0098B30</t>
  </si>
  <si>
    <t>3299</t>
  </si>
  <si>
    <t>343</t>
  </si>
  <si>
    <t>Ostali financijski rashodi</t>
  </si>
  <si>
    <t>R0098E1</t>
  </si>
  <si>
    <t>3431</t>
  </si>
  <si>
    <t>Usluge banke</t>
  </si>
  <si>
    <t>R0098E</t>
  </si>
  <si>
    <t>3434</t>
  </si>
  <si>
    <t>Ostali nespomenuti financijski rashodi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</si>
  <si>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</si>
  <si>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</si>
  <si>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</si>
  <si>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</si>
  <si>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</si>
  <si>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</si>
  <si>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R0099</t>
  </si>
  <si>
    <t>4227</t>
  </si>
  <si>
    <t>Oprema</t>
  </si>
  <si>
    <t>5.5.</t>
  </si>
  <si>
    <t>Pomoći proračunskim korisnicima-Dječji vrtić</t>
  </si>
  <si>
    <t>R0098B</t>
  </si>
  <si>
    <t>R0098B02</t>
  </si>
  <si>
    <t>R0098B04</t>
  </si>
  <si>
    <t>R0098B2K</t>
  </si>
  <si>
    <t>R0098B06</t>
  </si>
  <si>
    <t>R0098B2L</t>
  </si>
  <si>
    <t>R0098B08</t>
  </si>
  <si>
    <t>R0098BA1</t>
  </si>
  <si>
    <t>R0098B2J</t>
  </si>
  <si>
    <t>A100004</t>
  </si>
  <si>
    <t>PROGRAM PREDŠKOLE</t>
  </si>
  <si>
    <t>R00980P</t>
  </si>
  <si>
    <t>Plaće za zaposlene-predškola</t>
  </si>
  <si>
    <t>R00980P1</t>
  </si>
  <si>
    <t>Ostali nenavedeni rashodi za zaposlene</t>
  </si>
  <si>
    <t>R009822P</t>
  </si>
  <si>
    <t>R0098AP</t>
  </si>
  <si>
    <t>Naknade za prijevoz na posao i s posla</t>
  </si>
  <si>
    <t>R0098BB</t>
  </si>
  <si>
    <t>R0098BC</t>
  </si>
  <si>
    <t>R0098B56</t>
  </si>
  <si>
    <t>R0098B57</t>
  </si>
  <si>
    <t>R0098B58</t>
  </si>
  <si>
    <t>Ostali materijal i dijelovi za tekuće i investicijsko održavanje</t>
  </si>
  <si>
    <t>R0098B59</t>
  </si>
  <si>
    <t>R0098B7</t>
  </si>
  <si>
    <t>R0098B8</t>
  </si>
  <si>
    <t>R0098B9</t>
  </si>
  <si>
    <t>Komunalne usluge-voda, smeće</t>
  </si>
  <si>
    <t>R0098B10</t>
  </si>
  <si>
    <t>R0098B11</t>
  </si>
  <si>
    <t>R0098B13</t>
  </si>
  <si>
    <t>Premije osiguranja imovine</t>
  </si>
  <si>
    <t>R0098D2</t>
  </si>
  <si>
    <t>R0098B12</t>
  </si>
  <si>
    <t>R0098B14</t>
  </si>
  <si>
    <t>R0098BD</t>
  </si>
  <si>
    <t>Potrošni materijal za odgoj.obraz.rad</t>
  </si>
  <si>
    <t>R0098BG</t>
  </si>
  <si>
    <t>Ostali materijal - RADNI LISTOVI</t>
  </si>
  <si>
    <t>R00980P2</t>
  </si>
  <si>
    <t>Ostali rashodi za službena putovanja</t>
  </si>
  <si>
    <t>R009845</t>
  </si>
  <si>
    <t>R009846</t>
  </si>
  <si>
    <t>R009847</t>
  </si>
  <si>
    <t>R0098B4</t>
  </si>
  <si>
    <t>Uredski materijal-predškola</t>
  </si>
  <si>
    <t>R0098B4A</t>
  </si>
  <si>
    <t>Literatura (publikacije, časopisi, glasila, knjige i ostalo)</t>
  </si>
  <si>
    <t>R0098BE</t>
  </si>
  <si>
    <t>Ostali materijal - IGRAČKE</t>
  </si>
  <si>
    <t>R0098BF</t>
  </si>
  <si>
    <t>R0098BH</t>
  </si>
  <si>
    <t>Ostali materijal - SLIKOVNICE</t>
  </si>
  <si>
    <t>R0098B5</t>
  </si>
  <si>
    <t>R0098B55</t>
  </si>
  <si>
    <t>R0098B51</t>
  </si>
  <si>
    <t>R0098B54</t>
  </si>
  <si>
    <t>R0098B53</t>
  </si>
  <si>
    <t>A100005</t>
  </si>
  <si>
    <t>IGRAONICA "RANI RAZVOJ"</t>
  </si>
  <si>
    <t>R00980I</t>
  </si>
  <si>
    <t>Plaće za zaposlene-igraonica</t>
  </si>
  <si>
    <t>R009821I</t>
  </si>
  <si>
    <t>Doprinosi za  obvezno zdravstveno osiguranje-igraonica</t>
  </si>
  <si>
    <t>R0098B3A</t>
  </si>
  <si>
    <t>R0098B3B</t>
  </si>
  <si>
    <t>R0098B36</t>
  </si>
  <si>
    <t>Prehrana-namirnice</t>
  </si>
  <si>
    <t>R0098B41</t>
  </si>
  <si>
    <t>R0098B44</t>
  </si>
  <si>
    <t>R0098B31</t>
  </si>
  <si>
    <t>Usluge telefona, telefaksa</t>
  </si>
  <si>
    <t>R0098B33</t>
  </si>
  <si>
    <t>Komunalne usluge-voda,smeće</t>
  </si>
  <si>
    <t>Dječji vrtić "Pušlek" Marija Bistrica</t>
  </si>
  <si>
    <t>OIB: 97644225367</t>
  </si>
  <si>
    <t>Didaktika</t>
  </si>
  <si>
    <t>Službena putovanja</t>
  </si>
  <si>
    <t>Pedagoška dokumentacija</t>
  </si>
  <si>
    <t>Potrošni materijal -igračke + slikovnice</t>
  </si>
  <si>
    <t>Doprinosi za zdravstveno osiguranje</t>
  </si>
  <si>
    <t>VRSTA PRIHODA / PRIMITAKA</t>
  </si>
  <si>
    <t>SVEUKUPNI PRIHODI</t>
  </si>
  <si>
    <t>PRIHODI</t>
  </si>
  <si>
    <t>000</t>
  </si>
  <si>
    <t>Izvor</t>
  </si>
  <si>
    <t>Opći prihodi i primici iz proračuna - PK</t>
  </si>
  <si>
    <t>Korisnik</t>
  </si>
  <si>
    <t>Prihodi iz nadležnog proračuna</t>
  </si>
  <si>
    <t>P0001A</t>
  </si>
  <si>
    <t>Prihodi poslovanja</t>
  </si>
  <si>
    <t>Vlastiti prihodi - dj.vrtić</t>
  </si>
  <si>
    <t>6615</t>
  </si>
  <si>
    <t>Prihodi od prodaje proizvoda i robe te pruženih usluga</t>
  </si>
  <si>
    <t>P0036A</t>
  </si>
  <si>
    <t>Prihodi po posebnim propisima</t>
  </si>
  <si>
    <t>Prihodi od imovine</t>
  </si>
  <si>
    <t>Prihodi od financijske imovine</t>
  </si>
  <si>
    <t>6413</t>
  </si>
  <si>
    <t>Kamate na depozite po viđenju</t>
  </si>
  <si>
    <t>P0021A</t>
  </si>
  <si>
    <t>Ostali nespomenuti prihodi po posebnim propisima - roditelji - vrtić</t>
  </si>
  <si>
    <t>Ostali nespomenuti prihodi po posebnim propisima - roditelji - igraonica</t>
  </si>
  <si>
    <t>Ostali nespomenuti prihodi po posebnim propisima - roditelji - predškola</t>
  </si>
  <si>
    <t>Ostali nespomenuti prihodi po posebnim propisima</t>
  </si>
  <si>
    <t>P0032A1</t>
  </si>
  <si>
    <t>P0032A2</t>
  </si>
  <si>
    <t>P0032A3</t>
  </si>
  <si>
    <t>P0032A4</t>
  </si>
  <si>
    <t xml:space="preserve"> </t>
  </si>
  <si>
    <t>Višak prihoda poslovanja iz prethodnih godina</t>
  </si>
  <si>
    <t>Vlasiti izvori</t>
  </si>
  <si>
    <t>Rezultat poslovanja</t>
  </si>
  <si>
    <t>Višak/manjak prihoda</t>
  </si>
  <si>
    <t>P0036D1</t>
  </si>
  <si>
    <t>Prihodi od upravnih i administ. pristojbi, pristojbi po poseb.prop. i naknada</t>
  </si>
  <si>
    <t>Prihodi od prodaje proizvoda i robe te pruženih usl. i prihodi od donacija</t>
  </si>
  <si>
    <t>Pomoći proračunskim korisnicima iz proračuna koji im nije nadležan</t>
  </si>
  <si>
    <t>Pomoći iz inozemstva i od subjekata unutar općeg proračuna</t>
  </si>
  <si>
    <t>Tekuće pomoći proračunskim korisnicima - Državni proračun</t>
  </si>
  <si>
    <t>Tekuće pomoći proračunskim korisnicima - Županijski proračun</t>
  </si>
  <si>
    <t>Tekuće pomoći proračunskim korisnicima - Gornja Stubica</t>
  </si>
  <si>
    <t>Tekuće pomoći proračunskim korisnicima - Grad Zagreb</t>
  </si>
  <si>
    <t>Tekuće pomoći proračunskim korisnicima - Grad Zlatar</t>
  </si>
  <si>
    <t>P0020C1</t>
  </si>
  <si>
    <t>P0020C2</t>
  </si>
  <si>
    <t>P0020C4</t>
  </si>
  <si>
    <t>P0020C31</t>
  </si>
  <si>
    <t>P0020C6</t>
  </si>
  <si>
    <t>00001</t>
  </si>
  <si>
    <t>6.2.</t>
  </si>
  <si>
    <t>Donacije</t>
  </si>
  <si>
    <t>Donacije od pravnih i fizičkih osoba izvan općeg proračuna</t>
  </si>
  <si>
    <t>Tekuće donacije</t>
  </si>
  <si>
    <t>Naknade za smještaj na sl. putu</t>
  </si>
  <si>
    <t>Stručno usavršavanje</t>
  </si>
  <si>
    <t>Računovođa: Ljiljana Košec</t>
  </si>
  <si>
    <t>Ravnateljica: Jadranka Pezić</t>
  </si>
  <si>
    <t>Stubička cesta 17c</t>
  </si>
  <si>
    <t>Ostale zdravstvene i laboratorijske usluge</t>
  </si>
  <si>
    <t>Ugovor o djelu</t>
  </si>
  <si>
    <t>Ostale zdravstvene i laboratorijske  usluge</t>
  </si>
  <si>
    <t xml:space="preserve">Ostali nespomenuti rashodi   </t>
  </si>
  <si>
    <t xml:space="preserve">Komunalne usluge   </t>
  </si>
  <si>
    <t>Usluge promidžbe i informiranja</t>
  </si>
  <si>
    <t>Ostali nespomenuti rashodi</t>
  </si>
  <si>
    <t>Prihodi od pruženih usluga - iznajmljivanje prostora</t>
  </si>
  <si>
    <t>Oprema za održavanje i zaštitu</t>
  </si>
  <si>
    <t>Uredski namještaj</t>
  </si>
  <si>
    <t>Manjak iz prethodne godine</t>
  </si>
  <si>
    <t>Vlastiti izvori</t>
  </si>
  <si>
    <t>PROMJENA IZNOS</t>
  </si>
  <si>
    <t>PROMJENA %</t>
  </si>
  <si>
    <t>NOVI IZNOS</t>
  </si>
  <si>
    <t>1. IZMJENA FINANCIJSKOG PLANA 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</si>
</sst>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9"/>
      <color rgb="FFFFFFFF"/>
      <name val="Arial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9"/>
      <color theme="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  <fill>
      <patternFill patternType="none">
        <fgColor rgb="FFFFFFFF"/>
        <bgColor rgb="FFFFFFFF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EDE01"/>
      </patternFill>
    </fill>
    <fill>
      <patternFill patternType="solid">
        <fgColor theme="3" tint="0.39997558519241921"/>
        <bgColor rgb="FF0080C0"/>
      </patternFill>
    </fill>
    <fill>
      <patternFill patternType="solid">
        <fgColor theme="6" tint="0.39997558519241921"/>
        <bgColor rgb="FFA3C9B9"/>
      </patternFill>
    </fill>
    <fill>
      <patternFill patternType="solid">
        <fgColor theme="0" tint="-0.499984740745262"/>
        <bgColor rgb="FF696969"/>
      </patternFill>
    </fill>
    <fill>
      <patternFill patternType="solid">
        <fgColor rgb="FF0033CC"/>
        <bgColor indexed="64"/>
      </patternFill>
    </fill>
    <fill>
      <patternFill patternType="solid">
        <fgColor rgb="FF0033CC"/>
        <bgColor rgb="FF0000CE"/>
      </patternFill>
    </fill>
    <fill>
      <patternFill patternType="solid">
        <fgColor rgb="FF0033CC"/>
        <bgColor rgb="FF3535FF"/>
      </patternFill>
    </fill>
    <fill>
      <patternFill patternType="solid">
        <fgColor theme="3" tint="0.39997558519241921"/>
        <bgColor rgb="FF0080F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F8000"/>
      </patternFill>
    </fill>
    <fill>
      <patternFill patternType="solid">
        <fgColor theme="4"/>
        <bgColor indexed="64"/>
      </patternFill>
    </fill>
    <fill>
      <patternFill patternType="solid">
        <fgColor rgb="FF00009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9" fillId="5" borderId="0" applyNumberFormat="0" applyBorder="0" applyAlignment="0" applyProtection="0"/>
  </cellStyleXfs>
  <cellXfs count="145">
    <xf numFmtId="0" fontId="1" fillId="0" borderId="0" xfId="0" applyFont="1"/>
    <xf numFmtId="0" fontId="2" fillId="0" borderId="1" xfId="1" applyFont="1" applyBorder="1" applyAlignment="1">
      <alignment vertical="center" wrapText="1" readingOrder="1"/>
    </xf>
    <xf numFmtId="0" fontId="2" fillId="4" borderId="0" xfId="1" applyFont="1" applyFill="1" applyAlignment="1">
      <alignment horizontal="left" vertical="center" wrapText="1" readingOrder="1"/>
    </xf>
    <xf numFmtId="0" fontId="2" fillId="4" borderId="0" xfId="1" applyFont="1" applyFill="1" applyAlignment="1">
      <alignment vertical="center" wrapText="1" readingOrder="1"/>
    </xf>
    <xf numFmtId="0" fontId="2" fillId="0" borderId="0" xfId="1" applyFont="1" applyAlignment="1">
      <alignment vertical="top" wrapText="1" readingOrder="1"/>
    </xf>
    <xf numFmtId="0" fontId="2" fillId="0" borderId="1" xfId="1" applyFont="1" applyBorder="1" applyAlignment="1">
      <alignment horizontal="right" vertical="center" wrapText="1" readingOrder="1"/>
    </xf>
    <xf numFmtId="164" fontId="2" fillId="4" borderId="0" xfId="1" applyNumberFormat="1" applyFont="1" applyFill="1" applyAlignment="1">
      <alignment horizontal="right" vertical="center" wrapText="1" readingOrder="1"/>
    </xf>
    <xf numFmtId="164" fontId="2" fillId="4" borderId="0" xfId="1" applyNumberFormat="1" applyFont="1" applyFill="1" applyAlignment="1">
      <alignment vertical="center" wrapText="1" readingOrder="1"/>
    </xf>
    <xf numFmtId="0" fontId="2" fillId="0" borderId="1" xfId="1" applyFont="1" applyBorder="1" applyAlignment="1">
      <alignment horizontal="center" vertical="center" wrapText="1" readingOrder="1"/>
    </xf>
    <xf numFmtId="0" fontId="6" fillId="3" borderId="2" xfId="1" applyFont="1" applyFill="1" applyBorder="1" applyAlignment="1">
      <alignment horizontal="left" vertical="center" wrapText="1" readingOrder="1"/>
    </xf>
    <xf numFmtId="0" fontId="6" fillId="3" borderId="2" xfId="1" applyFont="1" applyFill="1" applyBorder="1" applyAlignment="1">
      <alignment vertical="center" wrapText="1" readingOrder="1"/>
    </xf>
    <xf numFmtId="164" fontId="6" fillId="3" borderId="2" xfId="1" applyNumberFormat="1" applyFont="1" applyFill="1" applyBorder="1" applyAlignment="1">
      <alignment horizontal="right" vertical="center" wrapText="1" readingOrder="1"/>
    </xf>
    <xf numFmtId="0" fontId="6" fillId="4" borderId="2" xfId="1" applyFont="1" applyFill="1" applyBorder="1" applyAlignment="1">
      <alignment horizontal="left" vertical="center" wrapText="1" readingOrder="1"/>
    </xf>
    <xf numFmtId="0" fontId="6" fillId="4" borderId="2" xfId="1" applyFont="1" applyFill="1" applyBorder="1" applyAlignment="1">
      <alignment vertical="center" wrapText="1" readingOrder="1"/>
    </xf>
    <xf numFmtId="164" fontId="6" fillId="4" borderId="2" xfId="1" applyNumberFormat="1" applyFont="1" applyFill="1" applyBorder="1" applyAlignment="1">
      <alignment horizontal="right" vertical="center" wrapText="1" readingOrder="1"/>
    </xf>
    <xf numFmtId="0" fontId="2" fillId="4" borderId="2" xfId="1" applyFont="1" applyFill="1" applyBorder="1" applyAlignment="1">
      <alignment horizontal="left" vertical="center" wrapText="1" readingOrder="1"/>
    </xf>
    <xf numFmtId="0" fontId="2" fillId="4" borderId="2" xfId="1" applyFont="1" applyFill="1" applyBorder="1" applyAlignment="1">
      <alignment vertical="center" wrapText="1" readingOrder="1"/>
    </xf>
    <xf numFmtId="164" fontId="2" fillId="4" borderId="2" xfId="1" applyNumberFormat="1" applyFont="1" applyFill="1" applyBorder="1" applyAlignment="1">
      <alignment horizontal="right" vertical="center" wrapText="1" readingOrder="1"/>
    </xf>
    <xf numFmtId="164" fontId="2" fillId="4" borderId="2" xfId="1" applyNumberFormat="1" applyFont="1" applyFill="1" applyBorder="1" applyAlignment="1">
      <alignment vertical="center" wrapText="1" readingOrder="1"/>
    </xf>
    <xf numFmtId="0" fontId="5" fillId="2" borderId="1" xfId="1" applyFont="1" applyFill="1" applyBorder="1" applyAlignment="1">
      <alignment horizontal="left" vertical="center" wrapText="1" readingOrder="1"/>
    </xf>
    <xf numFmtId="0" fontId="5" fillId="2" borderId="1" xfId="1" applyFont="1" applyFill="1" applyBorder="1" applyAlignment="1">
      <alignment vertical="center" wrapText="1" readingOrder="1"/>
    </xf>
    <xf numFmtId="164" fontId="5" fillId="2" borderId="1" xfId="1" applyNumberFormat="1" applyFont="1" applyFill="1" applyBorder="1" applyAlignment="1">
      <alignment horizontal="right" vertical="center" wrapText="1" readingOrder="1"/>
    </xf>
    <xf numFmtId="0" fontId="6" fillId="3" borderId="1" xfId="1" applyFont="1" applyFill="1" applyBorder="1" applyAlignment="1">
      <alignment horizontal="left" vertical="center" wrapText="1" readingOrder="1"/>
    </xf>
    <xf numFmtId="0" fontId="6" fillId="3" borderId="1" xfId="1" applyFont="1" applyFill="1" applyBorder="1" applyAlignment="1">
      <alignment vertical="center" wrapText="1" readingOrder="1"/>
    </xf>
    <xf numFmtId="164" fontId="6" fillId="4" borderId="1" xfId="1" applyNumberFormat="1" applyFont="1" applyFill="1" applyBorder="1" applyAlignment="1">
      <alignment horizontal="right" vertical="center" wrapText="1" readingOrder="1"/>
    </xf>
    <xf numFmtId="164" fontId="6" fillId="3" borderId="1" xfId="1" applyNumberFormat="1" applyFont="1" applyFill="1" applyBorder="1" applyAlignment="1">
      <alignment horizontal="right" vertical="center" wrapText="1" readingOrder="1"/>
    </xf>
    <xf numFmtId="0" fontId="6" fillId="4" borderId="1" xfId="1" applyFont="1" applyFill="1" applyBorder="1" applyAlignment="1">
      <alignment horizontal="left" vertical="center" wrapText="1" readingOrder="1"/>
    </xf>
    <xf numFmtId="0" fontId="6" fillId="4" borderId="1" xfId="1" applyFont="1" applyFill="1" applyBorder="1" applyAlignment="1">
      <alignment vertical="center" wrapText="1" readingOrder="1"/>
    </xf>
    <xf numFmtId="0" fontId="2" fillId="4" borderId="1" xfId="1" applyFont="1" applyFill="1" applyBorder="1" applyAlignment="1">
      <alignment horizontal="left" vertical="center" wrapText="1" readingOrder="1"/>
    </xf>
    <xf numFmtId="0" fontId="2" fillId="4" borderId="1" xfId="1" applyFont="1" applyFill="1" applyBorder="1" applyAlignment="1">
      <alignment vertical="center" wrapText="1" readingOrder="1"/>
    </xf>
    <xf numFmtId="164" fontId="2" fillId="4" borderId="1" xfId="1" applyNumberFormat="1" applyFont="1" applyFill="1" applyBorder="1" applyAlignment="1">
      <alignment horizontal="right" vertical="center" wrapText="1" readingOrder="1"/>
    </xf>
    <xf numFmtId="164" fontId="2" fillId="4" borderId="1" xfId="1" applyNumberFormat="1" applyFont="1" applyFill="1" applyBorder="1" applyAlignment="1">
      <alignment vertical="center" wrapText="1" readingOrder="1"/>
    </xf>
    <xf numFmtId="0" fontId="10" fillId="0" borderId="1" xfId="1" applyFont="1" applyBorder="1" applyAlignment="1">
      <alignment vertical="center" wrapText="1" readingOrder="1"/>
    </xf>
    <xf numFmtId="0" fontId="2" fillId="6" borderId="1" xfId="1" applyFont="1" applyFill="1" applyBorder="1" applyAlignment="1">
      <alignment vertical="center" wrapText="1" readingOrder="1"/>
    </xf>
    <xf numFmtId="0" fontId="10" fillId="6" borderId="1" xfId="1" applyFont="1" applyFill="1" applyBorder="1" applyAlignment="1">
      <alignment vertical="center" wrapText="1" readingOrder="1"/>
    </xf>
    <xf numFmtId="0" fontId="9" fillId="5" borderId="1" xfId="2" applyBorder="1" applyAlignment="1">
      <alignment vertical="center" wrapText="1" readingOrder="1"/>
    </xf>
    <xf numFmtId="49" fontId="9" fillId="5" borderId="1" xfId="2" applyNumberFormat="1" applyBorder="1" applyAlignment="1">
      <alignment horizontal="left" vertical="center" wrapText="1" readingOrder="1"/>
    </xf>
    <xf numFmtId="0" fontId="10" fillId="7" borderId="1" xfId="1" applyFont="1" applyFill="1" applyBorder="1" applyAlignment="1">
      <alignment vertical="center" wrapText="1" readingOrder="1"/>
    </xf>
    <xf numFmtId="0" fontId="10" fillId="8" borderId="1" xfId="1" applyFont="1" applyFill="1" applyBorder="1" applyAlignment="1">
      <alignment vertical="center" wrapText="1" readingOrder="1"/>
    </xf>
    <xf numFmtId="0" fontId="10" fillId="9" borderId="1" xfId="1" applyFont="1" applyFill="1" applyBorder="1" applyAlignment="1">
      <alignment vertical="center" wrapText="1" readingOrder="1"/>
    </xf>
    <xf numFmtId="0" fontId="11" fillId="4" borderId="2" xfId="1" applyFont="1" applyFill="1" applyBorder="1" applyAlignment="1">
      <alignment horizontal="left" vertical="top" wrapText="1" readingOrder="1"/>
    </xf>
    <xf numFmtId="0" fontId="11" fillId="4" borderId="2" xfId="1" applyFont="1" applyFill="1" applyBorder="1" applyAlignment="1">
      <alignment vertical="top" wrapText="1" readingOrder="1"/>
    </xf>
    <xf numFmtId="49" fontId="10" fillId="0" borderId="2" xfId="1" applyNumberFormat="1" applyFont="1" applyBorder="1" applyAlignment="1">
      <alignment horizontal="left" vertical="center" wrapText="1" readingOrder="1"/>
    </xf>
    <xf numFmtId="4" fontId="10" fillId="0" borderId="2" xfId="1" applyNumberFormat="1" applyFont="1" applyBorder="1" applyAlignment="1">
      <alignment wrapText="1" readingOrder="1"/>
    </xf>
    <xf numFmtId="0" fontId="12" fillId="0" borderId="1" xfId="1" applyFont="1" applyBorder="1" applyAlignment="1">
      <alignment horizontal="left" vertical="center" wrapText="1" readingOrder="1"/>
    </xf>
    <xf numFmtId="0" fontId="12" fillId="0" borderId="1" xfId="1" applyFont="1" applyBorder="1" applyAlignment="1">
      <alignment vertical="center" wrapText="1" readingOrder="1"/>
    </xf>
    <xf numFmtId="0" fontId="13" fillId="4" borderId="2" xfId="1" applyFont="1" applyFill="1" applyBorder="1" applyAlignment="1">
      <alignment horizontal="left" vertical="top" wrapText="1" readingOrder="1"/>
    </xf>
    <xf numFmtId="0" fontId="13" fillId="4" borderId="2" xfId="1" applyFont="1" applyFill="1" applyBorder="1" applyAlignment="1">
      <alignment vertical="top" wrapText="1" readingOrder="1"/>
    </xf>
    <xf numFmtId="4" fontId="12" fillId="0" borderId="1" xfId="1" applyNumberFormat="1" applyFont="1" applyBorder="1" applyAlignment="1">
      <alignment horizontal="right" vertical="center" wrapText="1" readingOrder="1"/>
    </xf>
    <xf numFmtId="4" fontId="2" fillId="0" borderId="1" xfId="1" applyNumberFormat="1" applyFont="1" applyBorder="1" applyAlignment="1">
      <alignment horizontal="right" vertical="center" wrapText="1" readingOrder="1"/>
    </xf>
    <xf numFmtId="0" fontId="1" fillId="0" borderId="3" xfId="0" applyFont="1" applyBorder="1"/>
    <xf numFmtId="0" fontId="11" fillId="4" borderId="4" xfId="1" applyFont="1" applyFill="1" applyBorder="1" applyAlignment="1">
      <alignment horizontal="left" vertical="top" wrapText="1" readingOrder="1"/>
    </xf>
    <xf numFmtId="0" fontId="11" fillId="4" borderId="4" xfId="1" applyFont="1" applyFill="1" applyBorder="1" applyAlignment="1">
      <alignment vertical="top" wrapText="1" readingOrder="1"/>
    </xf>
    <xf numFmtId="0" fontId="15" fillId="0" borderId="2" xfId="0" applyFont="1" applyBorder="1"/>
    <xf numFmtId="0" fontId="15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2" xfId="0" applyFont="1" applyBorder="1"/>
    <xf numFmtId="4" fontId="2" fillId="9" borderId="1" xfId="1" applyNumberFormat="1" applyFont="1" applyFill="1" applyBorder="1" applyAlignment="1">
      <alignment horizontal="right" vertical="center" wrapText="1" readingOrder="1"/>
    </xf>
    <xf numFmtId="4" fontId="2" fillId="8" borderId="1" xfId="1" applyNumberFormat="1" applyFont="1" applyFill="1" applyBorder="1" applyAlignment="1">
      <alignment horizontal="right" vertical="center" wrapText="1" readingOrder="1"/>
    </xf>
    <xf numFmtId="4" fontId="12" fillId="0" borderId="3" xfId="1" applyNumberFormat="1" applyFont="1" applyBorder="1" applyAlignment="1">
      <alignment horizontal="right" vertical="center" wrapText="1" readingOrder="1"/>
    </xf>
    <xf numFmtId="4" fontId="10" fillId="0" borderId="2" xfId="1" applyNumberFormat="1" applyFont="1" applyBorder="1" applyAlignment="1">
      <alignment horizontal="right" vertical="center" wrapText="1" readingOrder="1"/>
    </xf>
    <xf numFmtId="4" fontId="15" fillId="0" borderId="2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0" fontId="10" fillId="0" borderId="0" xfId="1" applyFont="1" applyAlignment="1">
      <alignment vertical="center" wrapText="1" readingOrder="1"/>
    </xf>
    <xf numFmtId="49" fontId="10" fillId="7" borderId="1" xfId="1" applyNumberFormat="1" applyFont="1" applyFill="1" applyBorder="1" applyAlignment="1">
      <alignment vertical="center" wrapText="1" readingOrder="1"/>
    </xf>
    <xf numFmtId="4" fontId="2" fillId="7" borderId="1" xfId="1" applyNumberFormat="1" applyFont="1" applyFill="1" applyBorder="1" applyAlignment="1">
      <alignment horizontal="right" vertical="center" wrapText="1" readingOrder="1"/>
    </xf>
    <xf numFmtId="4" fontId="9" fillId="5" borderId="1" xfId="2" applyNumberFormat="1" applyBorder="1" applyAlignment="1">
      <alignment horizontal="right" vertical="center" wrapText="1" readingOrder="1"/>
    </xf>
    <xf numFmtId="4" fontId="2" fillId="6" borderId="1" xfId="1" applyNumberFormat="1" applyFont="1" applyFill="1" applyBorder="1" applyAlignment="1">
      <alignment horizontal="right" vertical="center" wrapText="1" readingOrder="1"/>
    </xf>
    <xf numFmtId="0" fontId="2" fillId="0" borderId="3" xfId="1" applyFont="1" applyBorder="1" applyAlignment="1">
      <alignment vertical="center" wrapText="1" readingOrder="1"/>
    </xf>
    <xf numFmtId="0" fontId="10" fillId="4" borderId="2" xfId="1" applyFont="1" applyFill="1" applyBorder="1" applyAlignment="1">
      <alignment horizontal="left" vertical="center" wrapText="1" readingOrder="1"/>
    </xf>
    <xf numFmtId="0" fontId="10" fillId="4" borderId="2" xfId="1" applyFont="1" applyFill="1" applyBorder="1" applyAlignment="1">
      <alignment vertical="center" wrapText="1" readingOrder="1"/>
    </xf>
    <xf numFmtId="164" fontId="10" fillId="4" borderId="2" xfId="1" applyNumberFormat="1" applyFont="1" applyFill="1" applyBorder="1" applyAlignment="1">
      <alignment horizontal="right" vertical="center" wrapText="1" readingOrder="1"/>
    </xf>
    <xf numFmtId="0" fontId="2" fillId="10" borderId="1" xfId="1" applyFont="1" applyFill="1" applyBorder="1" applyAlignment="1">
      <alignment vertical="center" wrapText="1" readingOrder="1"/>
    </xf>
    <xf numFmtId="164" fontId="2" fillId="10" borderId="1" xfId="1" applyNumberFormat="1" applyFont="1" applyFill="1" applyBorder="1" applyAlignment="1">
      <alignment horizontal="right" vertical="center" wrapText="1" readingOrder="1"/>
    </xf>
    <xf numFmtId="0" fontId="2" fillId="11" borderId="1" xfId="1" applyFont="1" applyFill="1" applyBorder="1" applyAlignment="1">
      <alignment vertical="center" wrapText="1" readingOrder="1"/>
    </xf>
    <xf numFmtId="164" fontId="2" fillId="11" borderId="1" xfId="1" applyNumberFormat="1" applyFont="1" applyFill="1" applyBorder="1" applyAlignment="1">
      <alignment horizontal="right" vertical="center" wrapText="1" readingOrder="1"/>
    </xf>
    <xf numFmtId="0" fontId="2" fillId="10" borderId="2" xfId="1" applyFont="1" applyFill="1" applyBorder="1" applyAlignment="1">
      <alignment horizontal="left" vertical="center" wrapText="1" readingOrder="1"/>
    </xf>
    <xf numFmtId="0" fontId="2" fillId="10" borderId="2" xfId="1" applyFont="1" applyFill="1" applyBorder="1" applyAlignment="1">
      <alignment vertical="center" wrapText="1" readingOrder="1"/>
    </xf>
    <xf numFmtId="0" fontId="10" fillId="4" borderId="1" xfId="1" applyFont="1" applyFill="1" applyBorder="1" applyAlignment="1">
      <alignment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0" fontId="12" fillId="4" borderId="2" xfId="1" applyFont="1" applyFill="1" applyBorder="1" applyAlignment="1">
      <alignment vertical="center" wrapText="1" readingOrder="1"/>
    </xf>
    <xf numFmtId="164" fontId="12" fillId="4" borderId="2" xfId="1" applyNumberFormat="1" applyFont="1" applyFill="1" applyBorder="1" applyAlignment="1">
      <alignment horizontal="right" vertical="center" wrapText="1" readingOrder="1"/>
    </xf>
    <xf numFmtId="0" fontId="6" fillId="12" borderId="1" xfId="1" applyFont="1" applyFill="1" applyBorder="1" applyAlignment="1">
      <alignment horizontal="left" vertical="center" wrapText="1" readingOrder="1"/>
    </xf>
    <xf numFmtId="0" fontId="6" fillId="12" borderId="1" xfId="1" applyFont="1" applyFill="1" applyBorder="1" applyAlignment="1">
      <alignment vertical="center" wrapText="1" readingOrder="1"/>
    </xf>
    <xf numFmtId="164" fontId="6" fillId="12" borderId="1" xfId="1" applyNumberFormat="1" applyFont="1" applyFill="1" applyBorder="1" applyAlignment="1">
      <alignment horizontal="right" vertical="center" wrapText="1" readingOrder="1"/>
    </xf>
    <xf numFmtId="0" fontId="6" fillId="12" borderId="2" xfId="1" applyFont="1" applyFill="1" applyBorder="1" applyAlignment="1">
      <alignment horizontal="left" vertical="center" wrapText="1" readingOrder="1"/>
    </xf>
    <xf numFmtId="0" fontId="6" fillId="12" borderId="2" xfId="1" applyFont="1" applyFill="1" applyBorder="1" applyAlignment="1">
      <alignment vertical="center" wrapText="1" readingOrder="1"/>
    </xf>
    <xf numFmtId="164" fontId="6" fillId="12" borderId="2" xfId="1" applyNumberFormat="1" applyFont="1" applyFill="1" applyBorder="1" applyAlignment="1">
      <alignment horizontal="right" vertical="center" wrapText="1" readingOrder="1"/>
    </xf>
    <xf numFmtId="0" fontId="5" fillId="13" borderId="2" xfId="1" applyFont="1" applyFill="1" applyBorder="1" applyAlignment="1">
      <alignment horizontal="left" vertical="center" wrapText="1" readingOrder="1"/>
    </xf>
    <xf numFmtId="0" fontId="5" fillId="13" borderId="2" xfId="1" applyFont="1" applyFill="1" applyBorder="1" applyAlignment="1">
      <alignment vertical="center" wrapText="1" readingOrder="1"/>
    </xf>
    <xf numFmtId="164" fontId="5" fillId="13" borderId="2" xfId="1" applyNumberFormat="1" applyFont="1" applyFill="1" applyBorder="1" applyAlignment="1">
      <alignment horizontal="right" vertical="center" wrapText="1" readingOrder="1"/>
    </xf>
    <xf numFmtId="0" fontId="5" fillId="13" borderId="1" xfId="1" applyFont="1" applyFill="1" applyBorder="1" applyAlignment="1">
      <alignment horizontal="left" vertical="center" wrapText="1" readingOrder="1"/>
    </xf>
    <xf numFmtId="0" fontId="5" fillId="13" borderId="1" xfId="1" applyFont="1" applyFill="1" applyBorder="1" applyAlignment="1">
      <alignment vertical="center" wrapText="1" readingOrder="1"/>
    </xf>
    <xf numFmtId="164" fontId="5" fillId="13" borderId="1" xfId="1" applyNumberFormat="1" applyFont="1" applyFill="1" applyBorder="1" applyAlignment="1">
      <alignment horizontal="right" vertical="center" wrapText="1" readingOrder="1"/>
    </xf>
    <xf numFmtId="0" fontId="6" fillId="14" borderId="1" xfId="1" applyFont="1" applyFill="1" applyBorder="1" applyAlignment="1">
      <alignment horizontal="left" vertical="center" wrapText="1" readingOrder="1"/>
    </xf>
    <xf numFmtId="0" fontId="6" fillId="14" borderId="1" xfId="1" applyFont="1" applyFill="1" applyBorder="1" applyAlignment="1">
      <alignment vertical="center" wrapText="1" readingOrder="1"/>
    </xf>
    <xf numFmtId="164" fontId="6" fillId="14" borderId="1" xfId="1" applyNumberFormat="1" applyFont="1" applyFill="1" applyBorder="1" applyAlignment="1">
      <alignment horizontal="right" vertical="center" wrapText="1" readingOrder="1"/>
    </xf>
    <xf numFmtId="0" fontId="6" fillId="14" borderId="2" xfId="1" applyFont="1" applyFill="1" applyBorder="1" applyAlignment="1">
      <alignment horizontal="left" vertical="center" wrapText="1" readingOrder="1"/>
    </xf>
    <xf numFmtId="0" fontId="6" fillId="14" borderId="2" xfId="1" applyFont="1" applyFill="1" applyBorder="1" applyAlignment="1">
      <alignment vertical="center" wrapText="1" readingOrder="1"/>
    </xf>
    <xf numFmtId="164" fontId="6" fillId="14" borderId="2" xfId="1" applyNumberFormat="1" applyFont="1" applyFill="1" applyBorder="1" applyAlignment="1">
      <alignment horizontal="right" vertical="center" wrapText="1" readingOrder="1"/>
    </xf>
    <xf numFmtId="0" fontId="5" fillId="15" borderId="1" xfId="1" applyFont="1" applyFill="1" applyBorder="1" applyAlignment="1">
      <alignment horizontal="left" vertical="center" wrapText="1" readingOrder="1"/>
    </xf>
    <xf numFmtId="0" fontId="5" fillId="15" borderId="1" xfId="1" applyFont="1" applyFill="1" applyBorder="1" applyAlignment="1">
      <alignment vertical="center" wrapText="1" readingOrder="1"/>
    </xf>
    <xf numFmtId="164" fontId="5" fillId="15" borderId="1" xfId="1" applyNumberFormat="1" applyFont="1" applyFill="1" applyBorder="1" applyAlignment="1">
      <alignment horizontal="right" vertical="center" wrapText="1" readingOrder="1"/>
    </xf>
    <xf numFmtId="0" fontId="5" fillId="17" borderId="1" xfId="1" applyFont="1" applyFill="1" applyBorder="1" applyAlignment="1">
      <alignment horizontal="left" vertical="center" wrapText="1" readingOrder="1"/>
    </xf>
    <xf numFmtId="0" fontId="5" fillId="17" borderId="1" xfId="1" applyFont="1" applyFill="1" applyBorder="1" applyAlignment="1">
      <alignment vertical="center" wrapText="1" readingOrder="1"/>
    </xf>
    <xf numFmtId="164" fontId="5" fillId="17" borderId="1" xfId="1" applyNumberFormat="1" applyFont="1" applyFill="1" applyBorder="1" applyAlignment="1">
      <alignment horizontal="right" vertical="center" wrapText="1" readingOrder="1"/>
    </xf>
    <xf numFmtId="0" fontId="5" fillId="18" borderId="1" xfId="1" applyFont="1" applyFill="1" applyBorder="1" applyAlignment="1">
      <alignment horizontal="left" vertical="center" wrapText="1" readingOrder="1"/>
    </xf>
    <xf numFmtId="0" fontId="5" fillId="18" borderId="1" xfId="1" applyFont="1" applyFill="1" applyBorder="1" applyAlignment="1">
      <alignment vertical="center" wrapText="1" readingOrder="1"/>
    </xf>
    <xf numFmtId="164" fontId="5" fillId="18" borderId="1" xfId="1" applyNumberFormat="1" applyFont="1" applyFill="1" applyBorder="1" applyAlignment="1">
      <alignment horizontal="right" vertical="center" wrapText="1" readingOrder="1"/>
    </xf>
    <xf numFmtId="4" fontId="17" fillId="16" borderId="1" xfId="1" applyNumberFormat="1" applyFont="1" applyFill="1" applyBorder="1" applyAlignment="1">
      <alignment horizontal="right" vertical="center" wrapText="1" readingOrder="1"/>
    </xf>
    <xf numFmtId="0" fontId="5" fillId="19" borderId="1" xfId="1" applyFont="1" applyFill="1" applyBorder="1" applyAlignment="1">
      <alignment horizontal="left" vertical="center" wrapText="1" readingOrder="1"/>
    </xf>
    <xf numFmtId="0" fontId="5" fillId="19" borderId="1" xfId="1" applyFont="1" applyFill="1" applyBorder="1" applyAlignment="1">
      <alignment vertical="center" wrapText="1" readingOrder="1"/>
    </xf>
    <xf numFmtId="164" fontId="5" fillId="19" borderId="1" xfId="1" applyNumberFormat="1" applyFont="1" applyFill="1" applyBorder="1" applyAlignment="1">
      <alignment horizontal="right" vertical="center" wrapText="1" readingOrder="1"/>
    </xf>
    <xf numFmtId="0" fontId="5" fillId="21" borderId="1" xfId="1" applyFont="1" applyFill="1" applyBorder="1" applyAlignment="1">
      <alignment horizontal="left" vertical="center" wrapText="1" readingOrder="1"/>
    </xf>
    <xf numFmtId="0" fontId="5" fillId="21" borderId="1" xfId="1" applyFont="1" applyFill="1" applyBorder="1" applyAlignment="1">
      <alignment vertical="center" wrapText="1" readingOrder="1"/>
    </xf>
    <xf numFmtId="164" fontId="5" fillId="21" borderId="1" xfId="1" applyNumberFormat="1" applyFont="1" applyFill="1" applyBorder="1" applyAlignment="1">
      <alignment horizontal="right" vertical="center" wrapText="1" readingOrder="1"/>
    </xf>
    <xf numFmtId="164" fontId="12" fillId="4" borderId="2" xfId="1" applyNumberFormat="1" applyFont="1" applyFill="1" applyBorder="1" applyAlignment="1">
      <alignment vertical="center" wrapText="1" readingOrder="1"/>
    </xf>
    <xf numFmtId="0" fontId="12" fillId="4" borderId="1" xfId="1" applyFont="1" applyFill="1" applyBorder="1" applyAlignment="1">
      <alignment horizontal="left" vertical="center" wrapText="1" readingOrder="1"/>
    </xf>
    <xf numFmtId="0" fontId="12" fillId="4" borderId="1" xfId="1" applyFont="1" applyFill="1" applyBorder="1" applyAlignment="1">
      <alignment vertical="center" wrapText="1" readingOrder="1"/>
    </xf>
    <xf numFmtId="164" fontId="12" fillId="4" borderId="1" xfId="1" applyNumberFormat="1" applyFont="1" applyFill="1" applyBorder="1" applyAlignment="1">
      <alignment vertical="center" wrapText="1" readingOrder="1"/>
    </xf>
    <xf numFmtId="0" fontId="2" fillId="4" borderId="3" xfId="1" applyFont="1" applyFill="1" applyBorder="1" applyAlignment="1">
      <alignment horizontal="left" vertical="center" wrapText="1" readingOrder="1"/>
    </xf>
    <xf numFmtId="0" fontId="2" fillId="4" borderId="3" xfId="1" applyFont="1" applyFill="1" applyBorder="1" applyAlignment="1">
      <alignment vertical="center" wrapText="1" readingOrder="1"/>
    </xf>
    <xf numFmtId="164" fontId="2" fillId="4" borderId="3" xfId="1" applyNumberFormat="1" applyFont="1" applyFill="1" applyBorder="1" applyAlignment="1">
      <alignment horizontal="right" vertical="center" wrapText="1" readingOrder="1"/>
    </xf>
    <xf numFmtId="164" fontId="2" fillId="4" borderId="3" xfId="1" applyNumberFormat="1" applyFont="1" applyFill="1" applyBorder="1" applyAlignment="1">
      <alignment vertical="center" wrapText="1" readingOrder="1"/>
    </xf>
    <xf numFmtId="4" fontId="2" fillId="22" borderId="1" xfId="1" applyNumberFormat="1" applyFont="1" applyFill="1" applyBorder="1" applyAlignment="1">
      <alignment horizontal="right" vertical="center" wrapText="1" readingOrder="1"/>
    </xf>
    <xf numFmtId="4" fontId="2" fillId="0" borderId="5" xfId="1" applyNumberFormat="1" applyFont="1" applyBorder="1" applyAlignment="1">
      <alignment horizontal="right" vertical="center" wrapText="1" readingOrder="1"/>
    </xf>
    <xf numFmtId="4" fontId="2" fillId="0" borderId="3" xfId="1" applyNumberFormat="1" applyFont="1" applyBorder="1" applyAlignment="1">
      <alignment horizontal="right" vertical="center" wrapText="1" readingOrder="1"/>
    </xf>
    <xf numFmtId="4" fontId="2" fillId="0" borderId="0" xfId="1" applyNumberFormat="1" applyFont="1" applyAlignment="1">
      <alignment horizontal="right" vertical="center" wrapText="1" readingOrder="1"/>
    </xf>
    <xf numFmtId="0" fontId="10" fillId="0" borderId="1" xfId="1" applyFont="1" applyBorder="1" applyAlignment="1">
      <alignment horizontal="center" vertical="center" wrapText="1" readingOrder="1"/>
    </xf>
    <xf numFmtId="4" fontId="10" fillId="10" borderId="2" xfId="1" applyNumberFormat="1" applyFont="1" applyFill="1" applyBorder="1" applyAlignment="1">
      <alignment horizontal="right" vertical="center" wrapText="1" readingOrder="1"/>
    </xf>
    <xf numFmtId="4" fontId="17" fillId="6" borderId="1" xfId="1" applyNumberFormat="1" applyFont="1" applyFill="1" applyBorder="1" applyAlignment="1">
      <alignment horizontal="right" vertical="center" wrapText="1" readingOrder="1"/>
    </xf>
    <xf numFmtId="4" fontId="17" fillId="7" borderId="1" xfId="1" applyNumberFormat="1" applyFont="1" applyFill="1" applyBorder="1" applyAlignment="1">
      <alignment horizontal="right" vertical="center" wrapText="1" readingOrder="1"/>
    </xf>
    <xf numFmtId="4" fontId="17" fillId="20" borderId="1" xfId="1" applyNumberFormat="1" applyFont="1" applyFill="1" applyBorder="1" applyAlignment="1">
      <alignment horizontal="right" vertical="center" wrapText="1" readingOrder="1"/>
    </xf>
    <xf numFmtId="4" fontId="17" fillId="23" borderId="1" xfId="1" applyNumberFormat="1" applyFont="1" applyFill="1" applyBorder="1" applyAlignment="1">
      <alignment horizontal="right" vertical="center" wrapText="1" readingOrder="1"/>
    </xf>
    <xf numFmtId="4" fontId="10" fillId="0" borderId="1" xfId="1" applyNumberFormat="1" applyFont="1" applyBorder="1" applyAlignment="1">
      <alignment horizontal="right" vertical="center" wrapText="1" readingOrder="1"/>
    </xf>
    <xf numFmtId="0" fontId="10" fillId="4" borderId="0" xfId="1" applyFont="1" applyFill="1" applyAlignment="1">
      <alignment vertical="center" wrapText="1" readingOrder="1"/>
    </xf>
    <xf numFmtId="4" fontId="12" fillId="8" borderId="1" xfId="1" applyNumberFormat="1" applyFont="1" applyFill="1" applyBorder="1" applyAlignment="1">
      <alignment horizontal="right" vertical="center" wrapText="1" readingOrder="1"/>
    </xf>
    <xf numFmtId="4" fontId="12" fillId="9" borderId="1" xfId="1" applyNumberFormat="1" applyFont="1" applyFill="1" applyBorder="1" applyAlignment="1">
      <alignment horizontal="right" vertical="center" wrapText="1" readingOrder="1"/>
    </xf>
    <xf numFmtId="164" fontId="12" fillId="4" borderId="1" xfId="1" applyNumberFormat="1" applyFont="1" applyFill="1" applyBorder="1" applyAlignment="1">
      <alignment horizontal="right" vertical="center" wrapText="1" readingOrder="1"/>
    </xf>
    <xf numFmtId="4" fontId="12" fillId="10" borderId="1" xfId="1" applyNumberFormat="1" applyFont="1" applyFill="1" applyBorder="1" applyAlignment="1">
      <alignment horizontal="right" vertical="center" wrapText="1" readingOrder="1"/>
    </xf>
    <xf numFmtId="0" fontId="15" fillId="0" borderId="0" xfId="0" applyFont="1"/>
    <xf numFmtId="0" fontId="14" fillId="0" borderId="0" xfId="1" applyFont="1" applyAlignment="1">
      <alignment horizontal="center" vertical="top" wrapText="1" readingOrder="1"/>
    </xf>
    <xf numFmtId="0" fontId="3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2" fillId="0" borderId="0" xfId="1" applyFont="1" applyAlignment="1">
      <alignment horizontal="left" vertical="top" wrapText="1" readingOrder="1"/>
    </xf>
  </cellXfs>
  <cellStyles count="3">
    <cellStyle name="Isticanje1" xfId="2" builtinId="29"/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0080FF"/>
      <rgbColor rgb="00FF8000"/>
      <rgbColor rgb="000080C0"/>
      <rgbColor rgb="00FEDE01"/>
      <rgbColor rgb="003535FF"/>
      <rgbColor rgb="00A3C9B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000099"/>
      <color rgb="FF003399"/>
      <color rgb="FF0033CC"/>
      <color rgb="FF00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7"/>
  <sheetViews>
    <sheetView showGridLines="0" tabSelected="1" zoomScaleNormal="100" workbookViewId="0">
      <selection activeCell="C25" sqref="C25"/>
    </sheetView>
  </sheetViews>
  <sheetFormatPr defaultRowHeight="15" x14ac:dyDescent="0.25"/>
  <cols>
    <col min="1" max="1" width="21.7109375" customWidth="1"/>
    <col min="2" max="2" width="7.28515625" customWidth="1"/>
    <col min="3" max="3" width="53" customWidth="1"/>
    <col min="4" max="4" width="14.85546875" customWidth="1"/>
    <col min="5" max="5" width="13.42578125" customWidth="1"/>
    <col min="6" max="6" width="10.7109375" customWidth="1"/>
    <col min="7" max="7" width="14" customWidth="1"/>
    <col min="8" max="9" width="10.42578125" customWidth="1"/>
    <col min="10" max="11" width="9.7109375" customWidth="1"/>
  </cols>
  <sheetData>
    <row r="1" spans="1:7" ht="12.75" customHeight="1" x14ac:dyDescent="0.25">
      <c r="A1" s="144" t="s">
        <v>267</v>
      </c>
      <c r="B1" s="144"/>
    </row>
    <row r="2" spans="1:7" ht="1.35" customHeight="1" x14ac:dyDescent="0.25"/>
    <row r="3" spans="1:7" ht="1.35" customHeight="1" x14ac:dyDescent="0.25"/>
    <row r="4" spans="1:7" ht="12.75" customHeight="1" x14ac:dyDescent="0.25">
      <c r="A4" s="4" t="s">
        <v>331</v>
      </c>
    </row>
    <row r="5" spans="1:7" ht="1.35" customHeight="1" x14ac:dyDescent="0.25"/>
    <row r="6" spans="1:7" ht="12.75" customHeight="1" x14ac:dyDescent="0.25">
      <c r="A6" s="4" t="s">
        <v>1</v>
      </c>
    </row>
    <row r="7" spans="1:7" ht="1.35" customHeight="1" x14ac:dyDescent="0.25"/>
    <row r="8" spans="1:7" ht="12.75" customHeight="1" x14ac:dyDescent="0.25">
      <c r="A8" s="4" t="s">
        <v>268</v>
      </c>
    </row>
    <row r="9" spans="1:7" ht="8.4499999999999993" customHeight="1" x14ac:dyDescent="0.25"/>
    <row r="10" spans="1:7" ht="19.899999999999999" customHeight="1" x14ac:dyDescent="0.25">
      <c r="A10" s="141" t="s">
        <v>347</v>
      </c>
      <c r="B10" s="142"/>
      <c r="C10" s="142"/>
      <c r="D10" s="142"/>
      <c r="E10" s="142"/>
      <c r="F10" s="142"/>
      <c r="G10" s="142"/>
    </row>
    <row r="11" spans="1:7" ht="1.5" customHeight="1" x14ac:dyDescent="0.25"/>
    <row r="12" spans="1:7" ht="30.75" customHeight="1" x14ac:dyDescent="0.25">
      <c r="A12" s="143"/>
      <c r="B12" s="143"/>
      <c r="C12" s="143"/>
      <c r="D12" s="143"/>
      <c r="E12" s="143"/>
      <c r="F12" s="143"/>
      <c r="G12" s="143"/>
    </row>
    <row r="13" spans="1:7" ht="11.25" customHeight="1" x14ac:dyDescent="0.25"/>
    <row r="14" spans="1:7" ht="24.75" customHeight="1" x14ac:dyDescent="0.25">
      <c r="G14" t="s">
        <v>302</v>
      </c>
    </row>
    <row r="15" spans="1:7" ht="24.75" customHeight="1" x14ac:dyDescent="0.25">
      <c r="A15" s="1" t="s">
        <v>2</v>
      </c>
      <c r="B15" s="1" t="s">
        <v>3</v>
      </c>
      <c r="C15" s="1" t="s">
        <v>274</v>
      </c>
      <c r="D15" s="5" t="s">
        <v>5</v>
      </c>
      <c r="E15" s="128" t="s">
        <v>344</v>
      </c>
      <c r="F15" s="128" t="s">
        <v>345</v>
      </c>
      <c r="G15" s="8" t="s">
        <v>346</v>
      </c>
    </row>
    <row r="16" spans="1:7" ht="15" customHeight="1" x14ac:dyDescent="0.25">
      <c r="A16" s="33"/>
      <c r="B16" s="33"/>
      <c r="C16" s="34" t="s">
        <v>275</v>
      </c>
      <c r="D16" s="67">
        <f>D17</f>
        <v>3772510</v>
      </c>
      <c r="E16" s="67">
        <f t="shared" ref="E16:E20" si="0">G16-D16</f>
        <v>424463</v>
      </c>
      <c r="F16" s="67">
        <f t="shared" ref="F16:F23" si="1">E16/D16*100</f>
        <v>11.251474482506342</v>
      </c>
      <c r="G16" s="67">
        <f>G17</f>
        <v>4196973</v>
      </c>
    </row>
    <row r="17" spans="1:7" ht="15" customHeight="1" x14ac:dyDescent="0.25">
      <c r="A17" s="35" t="s">
        <v>7</v>
      </c>
      <c r="B17" s="36" t="s">
        <v>277</v>
      </c>
      <c r="C17" s="35" t="s">
        <v>276</v>
      </c>
      <c r="D17" s="66">
        <f>D18</f>
        <v>3772510</v>
      </c>
      <c r="E17" s="124">
        <f t="shared" si="0"/>
        <v>424463</v>
      </c>
      <c r="F17" s="124">
        <f t="shared" si="1"/>
        <v>11.251474482506342</v>
      </c>
      <c r="G17" s="66">
        <f>G18</f>
        <v>4196973</v>
      </c>
    </row>
    <row r="18" spans="1:7" ht="15" customHeight="1" x14ac:dyDescent="0.25">
      <c r="A18" s="37" t="s">
        <v>10</v>
      </c>
      <c r="B18" s="64" t="s">
        <v>322</v>
      </c>
      <c r="C18" s="37" t="s">
        <v>25</v>
      </c>
      <c r="D18" s="65">
        <f>D19+D25+D31+D47+D57</f>
        <v>3772510</v>
      </c>
      <c r="E18" s="65">
        <f t="shared" si="0"/>
        <v>424463</v>
      </c>
      <c r="F18" s="65">
        <f t="shared" si="1"/>
        <v>11.251474482506342</v>
      </c>
      <c r="G18" s="65">
        <f>G19+G25+G31+G47+G57</f>
        <v>4196973</v>
      </c>
    </row>
    <row r="19" spans="1:7" ht="15" customHeight="1" x14ac:dyDescent="0.25">
      <c r="A19" s="38" t="s">
        <v>278</v>
      </c>
      <c r="B19" s="38" t="s">
        <v>27</v>
      </c>
      <c r="C19" s="38" t="s">
        <v>279</v>
      </c>
      <c r="D19" s="58">
        <f t="shared" ref="D19:G23" si="2">D20</f>
        <v>2150000</v>
      </c>
      <c r="E19" s="58">
        <f t="shared" si="0"/>
        <v>415963</v>
      </c>
      <c r="F19" s="58">
        <f t="shared" si="1"/>
        <v>19.347116279069766</v>
      </c>
      <c r="G19" s="58">
        <f t="shared" si="2"/>
        <v>2565963</v>
      </c>
    </row>
    <row r="20" spans="1:7" ht="15" customHeight="1" x14ac:dyDescent="0.25">
      <c r="A20" s="39" t="s">
        <v>280</v>
      </c>
      <c r="B20" s="39" t="s">
        <v>30</v>
      </c>
      <c r="C20" s="39" t="s">
        <v>25</v>
      </c>
      <c r="D20" s="57">
        <f t="shared" si="2"/>
        <v>2150000</v>
      </c>
      <c r="E20" s="57">
        <f t="shared" si="0"/>
        <v>415963</v>
      </c>
      <c r="F20" s="57">
        <f t="shared" si="1"/>
        <v>19.347116279069766</v>
      </c>
      <c r="G20" s="57">
        <f t="shared" si="2"/>
        <v>2565963</v>
      </c>
    </row>
    <row r="21" spans="1:7" ht="15" customHeight="1" x14ac:dyDescent="0.25">
      <c r="A21" s="1"/>
      <c r="B21" s="44">
        <v>6</v>
      </c>
      <c r="C21" s="45" t="s">
        <v>283</v>
      </c>
      <c r="D21" s="48">
        <f t="shared" si="2"/>
        <v>2150000</v>
      </c>
      <c r="E21" s="48">
        <f t="shared" ref="E21:E23" si="3">G21-D21</f>
        <v>415963</v>
      </c>
      <c r="F21" s="48">
        <f t="shared" si="1"/>
        <v>19.347116279069766</v>
      </c>
      <c r="G21" s="48">
        <f t="shared" si="2"/>
        <v>2565963</v>
      </c>
    </row>
    <row r="22" spans="1:7" ht="15" customHeight="1" x14ac:dyDescent="0.25">
      <c r="A22" s="1"/>
      <c r="B22" s="40">
        <v>67</v>
      </c>
      <c r="C22" s="41" t="s">
        <v>281</v>
      </c>
      <c r="D22" s="48">
        <f t="shared" si="2"/>
        <v>2150000</v>
      </c>
      <c r="E22" s="48">
        <f t="shared" si="3"/>
        <v>415963</v>
      </c>
      <c r="F22" s="48">
        <f t="shared" si="1"/>
        <v>19.347116279069766</v>
      </c>
      <c r="G22" s="48">
        <f t="shared" si="2"/>
        <v>2565963</v>
      </c>
    </row>
    <row r="23" spans="1:7" ht="15" customHeight="1" x14ac:dyDescent="0.25">
      <c r="A23" s="1"/>
      <c r="B23" s="40">
        <v>671</v>
      </c>
      <c r="C23" s="41" t="s">
        <v>281</v>
      </c>
      <c r="D23" s="48">
        <f t="shared" si="2"/>
        <v>2150000</v>
      </c>
      <c r="E23" s="48">
        <f t="shared" si="3"/>
        <v>415963</v>
      </c>
      <c r="F23" s="48">
        <f t="shared" si="1"/>
        <v>19.347116279069766</v>
      </c>
      <c r="G23" s="48">
        <f t="shared" si="2"/>
        <v>2565963</v>
      </c>
    </row>
    <row r="24" spans="1:7" ht="15" customHeight="1" x14ac:dyDescent="0.25">
      <c r="A24" s="1" t="s">
        <v>282</v>
      </c>
      <c r="B24" s="42">
        <v>6711</v>
      </c>
      <c r="C24" s="43" t="s">
        <v>281</v>
      </c>
      <c r="D24" s="49">
        <v>2150000</v>
      </c>
      <c r="E24" s="49">
        <f>G24-D24</f>
        <v>415963</v>
      </c>
      <c r="F24" s="49">
        <f>E24/D24*100</f>
        <v>19.347116279069766</v>
      </c>
      <c r="G24" s="49">
        <v>2565963</v>
      </c>
    </row>
    <row r="25" spans="1:7" ht="15" customHeight="1" x14ac:dyDescent="0.25">
      <c r="A25" s="38" t="s">
        <v>278</v>
      </c>
      <c r="B25" s="38" t="s">
        <v>69</v>
      </c>
      <c r="C25" s="38" t="s">
        <v>284</v>
      </c>
      <c r="D25" s="58">
        <f>D26</f>
        <v>3000</v>
      </c>
      <c r="E25" s="58">
        <f t="shared" ref="E25:E88" si="4">G25-D25</f>
        <v>0</v>
      </c>
      <c r="F25" s="58">
        <f t="shared" ref="F25:F88" si="5">E25/D25*100</f>
        <v>0</v>
      </c>
      <c r="G25" s="58">
        <f>G26</f>
        <v>3000</v>
      </c>
    </row>
    <row r="26" spans="1:7" ht="15" customHeight="1" x14ac:dyDescent="0.25">
      <c r="A26" s="39" t="s">
        <v>280</v>
      </c>
      <c r="B26" s="39" t="s">
        <v>30</v>
      </c>
      <c r="C26" s="39" t="s">
        <v>25</v>
      </c>
      <c r="D26" s="57">
        <f>D27</f>
        <v>3000</v>
      </c>
      <c r="E26" s="57">
        <f t="shared" si="4"/>
        <v>0</v>
      </c>
      <c r="F26" s="57">
        <f t="shared" si="5"/>
        <v>0</v>
      </c>
      <c r="G26" s="57">
        <f t="shared" ref="G26" si="6">G27</f>
        <v>3000</v>
      </c>
    </row>
    <row r="27" spans="1:7" ht="15" customHeight="1" x14ac:dyDescent="0.25">
      <c r="A27" s="1"/>
      <c r="B27" s="44">
        <v>6</v>
      </c>
      <c r="C27" s="45" t="s">
        <v>283</v>
      </c>
      <c r="D27" s="48">
        <f>D28</f>
        <v>3000</v>
      </c>
      <c r="E27" s="48">
        <f t="shared" si="4"/>
        <v>0</v>
      </c>
      <c r="F27" s="48">
        <f t="shared" si="5"/>
        <v>0</v>
      </c>
      <c r="G27" s="48">
        <f>G28</f>
        <v>3000</v>
      </c>
    </row>
    <row r="28" spans="1:7" ht="25.5" x14ac:dyDescent="0.25">
      <c r="A28" s="1"/>
      <c r="B28" s="40">
        <v>66</v>
      </c>
      <c r="C28" s="41" t="s">
        <v>309</v>
      </c>
      <c r="D28" s="48">
        <f>D29</f>
        <v>3000</v>
      </c>
      <c r="E28" s="48">
        <f t="shared" si="4"/>
        <v>0</v>
      </c>
      <c r="F28" s="48">
        <f t="shared" si="5"/>
        <v>0</v>
      </c>
      <c r="G28" s="48">
        <f>G29</f>
        <v>3000</v>
      </c>
    </row>
    <row r="29" spans="1:7" x14ac:dyDescent="0.25">
      <c r="A29" s="1"/>
      <c r="B29" s="40">
        <v>661</v>
      </c>
      <c r="C29" s="41" t="s">
        <v>286</v>
      </c>
      <c r="D29" s="48">
        <f>D30</f>
        <v>3000</v>
      </c>
      <c r="E29" s="48">
        <f t="shared" si="4"/>
        <v>0</v>
      </c>
      <c r="F29" s="48">
        <f t="shared" si="5"/>
        <v>0</v>
      </c>
      <c r="G29" s="48">
        <f>G30</f>
        <v>3000</v>
      </c>
    </row>
    <row r="30" spans="1:7" x14ac:dyDescent="0.25">
      <c r="A30" s="32" t="s">
        <v>287</v>
      </c>
      <c r="B30" s="42" t="s">
        <v>285</v>
      </c>
      <c r="C30" s="43" t="s">
        <v>339</v>
      </c>
      <c r="D30" s="49">
        <v>3000</v>
      </c>
      <c r="E30" s="49">
        <f t="shared" si="4"/>
        <v>0</v>
      </c>
      <c r="F30" s="49">
        <f t="shared" si="5"/>
        <v>0</v>
      </c>
      <c r="G30" s="49">
        <v>3000</v>
      </c>
    </row>
    <row r="31" spans="1:7" x14ac:dyDescent="0.25">
      <c r="A31" s="38" t="s">
        <v>278</v>
      </c>
      <c r="B31" s="38" t="s">
        <v>80</v>
      </c>
      <c r="C31" s="38" t="s">
        <v>288</v>
      </c>
      <c r="D31" s="58">
        <f>D32</f>
        <v>1552510</v>
      </c>
      <c r="E31" s="58">
        <f t="shared" si="4"/>
        <v>-5500</v>
      </c>
      <c r="F31" s="58">
        <f t="shared" si="5"/>
        <v>-0.35426502888870282</v>
      </c>
      <c r="G31" s="58">
        <f>G32</f>
        <v>1547010</v>
      </c>
    </row>
    <row r="32" spans="1:7" x14ac:dyDescent="0.25">
      <c r="A32" s="39" t="s">
        <v>280</v>
      </c>
      <c r="B32" s="39" t="s">
        <v>30</v>
      </c>
      <c r="C32" s="39" t="s">
        <v>25</v>
      </c>
      <c r="D32" s="57">
        <f>D33+D43</f>
        <v>1552510</v>
      </c>
      <c r="E32" s="57">
        <f t="shared" si="4"/>
        <v>-5500</v>
      </c>
      <c r="F32" s="57">
        <f t="shared" si="5"/>
        <v>-0.35426502888870282</v>
      </c>
      <c r="G32" s="57">
        <f>G33+G43</f>
        <v>1547010</v>
      </c>
    </row>
    <row r="33" spans="1:7" x14ac:dyDescent="0.25">
      <c r="A33" s="1"/>
      <c r="B33" s="44">
        <v>6</v>
      </c>
      <c r="C33" s="45" t="s">
        <v>283</v>
      </c>
      <c r="D33" s="48">
        <f>D34+D37</f>
        <v>1548510</v>
      </c>
      <c r="E33" s="48">
        <f t="shared" si="4"/>
        <v>-1500</v>
      </c>
      <c r="F33" s="48">
        <f t="shared" si="5"/>
        <v>-9.6867311157176894E-2</v>
      </c>
      <c r="G33" s="48">
        <f>G34+G37</f>
        <v>1547010</v>
      </c>
    </row>
    <row r="34" spans="1:7" ht="15" customHeight="1" x14ac:dyDescent="0.25">
      <c r="A34" s="1"/>
      <c r="B34" s="40">
        <v>64</v>
      </c>
      <c r="C34" s="41" t="s">
        <v>289</v>
      </c>
      <c r="D34" s="48">
        <f>D35</f>
        <v>10</v>
      </c>
      <c r="E34" s="48">
        <f t="shared" si="4"/>
        <v>0</v>
      </c>
      <c r="F34" s="48">
        <f t="shared" si="5"/>
        <v>0</v>
      </c>
      <c r="G34" s="48">
        <f>G35</f>
        <v>10</v>
      </c>
    </row>
    <row r="35" spans="1:7" x14ac:dyDescent="0.25">
      <c r="A35" s="1"/>
      <c r="B35" s="40">
        <v>641</v>
      </c>
      <c r="C35" s="41" t="s">
        <v>290</v>
      </c>
      <c r="D35" s="48">
        <f>D36</f>
        <v>10</v>
      </c>
      <c r="E35" s="48">
        <f t="shared" si="4"/>
        <v>0</v>
      </c>
      <c r="F35" s="48">
        <f t="shared" si="5"/>
        <v>0</v>
      </c>
      <c r="G35" s="48">
        <f>G36</f>
        <v>10</v>
      </c>
    </row>
    <row r="36" spans="1:7" x14ac:dyDescent="0.25">
      <c r="A36" s="32" t="s">
        <v>293</v>
      </c>
      <c r="B36" s="42" t="s">
        <v>291</v>
      </c>
      <c r="C36" s="43" t="s">
        <v>292</v>
      </c>
      <c r="D36" s="49">
        <v>10</v>
      </c>
      <c r="E36" s="49">
        <f t="shared" si="4"/>
        <v>0</v>
      </c>
      <c r="F36" s="49">
        <f t="shared" si="5"/>
        <v>0</v>
      </c>
      <c r="G36" s="49">
        <v>10</v>
      </c>
    </row>
    <row r="37" spans="1:7" ht="25.5" x14ac:dyDescent="0.25">
      <c r="A37" s="1"/>
      <c r="B37" s="40">
        <v>65</v>
      </c>
      <c r="C37" s="41" t="s">
        <v>308</v>
      </c>
      <c r="D37" s="48">
        <f>D38</f>
        <v>1548500</v>
      </c>
      <c r="E37" s="48">
        <f t="shared" si="4"/>
        <v>-1500</v>
      </c>
      <c r="F37" s="48">
        <f t="shared" si="5"/>
        <v>-9.6867936712948008E-2</v>
      </c>
      <c r="G37" s="48">
        <f>G38</f>
        <v>1547000</v>
      </c>
    </row>
    <row r="38" spans="1:7" x14ac:dyDescent="0.25">
      <c r="A38" s="50"/>
      <c r="B38" s="51">
        <v>652</v>
      </c>
      <c r="C38" s="52" t="s">
        <v>288</v>
      </c>
      <c r="D38" s="59">
        <f>D42+D39+D40+D41</f>
        <v>1548500</v>
      </c>
      <c r="E38" s="48">
        <f t="shared" si="4"/>
        <v>-1500</v>
      </c>
      <c r="F38" s="48">
        <f t="shared" si="5"/>
        <v>-9.6867936712948008E-2</v>
      </c>
      <c r="G38" s="59">
        <f>G42+G39+G40+G41</f>
        <v>1547000</v>
      </c>
    </row>
    <row r="39" spans="1:7" ht="25.5" x14ac:dyDescent="0.25">
      <c r="A39" s="53" t="s">
        <v>298</v>
      </c>
      <c r="B39" s="46">
        <v>6526</v>
      </c>
      <c r="C39" s="47" t="s">
        <v>294</v>
      </c>
      <c r="D39" s="60">
        <v>1500000</v>
      </c>
      <c r="E39" s="49">
        <f t="shared" si="4"/>
        <v>0</v>
      </c>
      <c r="F39" s="49">
        <f t="shared" si="5"/>
        <v>0</v>
      </c>
      <c r="G39" s="60">
        <v>1500000</v>
      </c>
    </row>
    <row r="40" spans="1:7" ht="25.5" x14ac:dyDescent="0.25">
      <c r="A40" s="53" t="s">
        <v>299</v>
      </c>
      <c r="B40" s="46">
        <v>6526</v>
      </c>
      <c r="C40" s="47" t="s">
        <v>295</v>
      </c>
      <c r="D40" s="60">
        <v>10000</v>
      </c>
      <c r="E40" s="49">
        <f t="shared" si="4"/>
        <v>-10000</v>
      </c>
      <c r="F40" s="49">
        <f t="shared" si="5"/>
        <v>-100</v>
      </c>
      <c r="G40" s="60">
        <v>0</v>
      </c>
    </row>
    <row r="41" spans="1:7" ht="25.5" x14ac:dyDescent="0.25">
      <c r="A41" s="53" t="s">
        <v>300</v>
      </c>
      <c r="B41" s="46">
        <v>6526</v>
      </c>
      <c r="C41" s="47" t="s">
        <v>296</v>
      </c>
      <c r="D41" s="60">
        <v>5500</v>
      </c>
      <c r="E41" s="49">
        <f t="shared" si="4"/>
        <v>1500</v>
      </c>
      <c r="F41" s="49">
        <f t="shared" si="5"/>
        <v>27.27272727272727</v>
      </c>
      <c r="G41" s="60">
        <v>7000</v>
      </c>
    </row>
    <row r="42" spans="1:7" x14ac:dyDescent="0.25">
      <c r="A42" s="53" t="s">
        <v>301</v>
      </c>
      <c r="B42" s="54">
        <v>6526</v>
      </c>
      <c r="C42" s="53" t="s">
        <v>297</v>
      </c>
      <c r="D42" s="61">
        <v>33000</v>
      </c>
      <c r="E42" s="49">
        <f t="shared" si="4"/>
        <v>7000</v>
      </c>
      <c r="F42" s="49">
        <f t="shared" si="5"/>
        <v>21.212121212121211</v>
      </c>
      <c r="G42" s="61">
        <v>40000</v>
      </c>
    </row>
    <row r="43" spans="1:7" x14ac:dyDescent="0.25">
      <c r="A43" s="53"/>
      <c r="B43" s="55">
        <v>9</v>
      </c>
      <c r="C43" s="56" t="s">
        <v>304</v>
      </c>
      <c r="D43" s="62">
        <f t="shared" ref="D43:G45" si="7">D44</f>
        <v>4000</v>
      </c>
      <c r="E43" s="48">
        <f t="shared" si="4"/>
        <v>-4000</v>
      </c>
      <c r="F43" s="48">
        <f t="shared" si="5"/>
        <v>-100</v>
      </c>
      <c r="G43" s="62">
        <f t="shared" si="7"/>
        <v>0</v>
      </c>
    </row>
    <row r="44" spans="1:7" x14ac:dyDescent="0.25">
      <c r="A44" s="53"/>
      <c r="B44" s="55">
        <v>92</v>
      </c>
      <c r="C44" s="56" t="s">
        <v>305</v>
      </c>
      <c r="D44" s="62">
        <f t="shared" si="7"/>
        <v>4000</v>
      </c>
      <c r="E44" s="48">
        <f t="shared" si="4"/>
        <v>-4000</v>
      </c>
      <c r="F44" s="48">
        <f t="shared" si="5"/>
        <v>-100</v>
      </c>
      <c r="G44" s="62">
        <f t="shared" si="7"/>
        <v>0</v>
      </c>
    </row>
    <row r="45" spans="1:7" x14ac:dyDescent="0.25">
      <c r="A45" s="53"/>
      <c r="B45" s="55">
        <v>922</v>
      </c>
      <c r="C45" s="56" t="s">
        <v>306</v>
      </c>
      <c r="D45" s="62">
        <f t="shared" si="7"/>
        <v>4000</v>
      </c>
      <c r="E45" s="48">
        <f t="shared" si="4"/>
        <v>-4000</v>
      </c>
      <c r="F45" s="48">
        <f t="shared" si="5"/>
        <v>-100</v>
      </c>
      <c r="G45" s="62">
        <f t="shared" si="7"/>
        <v>0</v>
      </c>
    </row>
    <row r="46" spans="1:7" x14ac:dyDescent="0.25">
      <c r="A46" s="53" t="s">
        <v>307</v>
      </c>
      <c r="B46" s="54">
        <v>9221</v>
      </c>
      <c r="C46" s="53" t="s">
        <v>303</v>
      </c>
      <c r="D46" s="61">
        <v>4000</v>
      </c>
      <c r="E46" s="49">
        <f t="shared" si="4"/>
        <v>-4000</v>
      </c>
      <c r="F46" s="49">
        <f t="shared" si="5"/>
        <v>-100</v>
      </c>
      <c r="G46" s="61">
        <v>0</v>
      </c>
    </row>
    <row r="47" spans="1:7" ht="24" x14ac:dyDescent="0.25">
      <c r="A47" s="38" t="s">
        <v>278</v>
      </c>
      <c r="B47" s="38" t="s">
        <v>190</v>
      </c>
      <c r="C47" s="38" t="s">
        <v>310</v>
      </c>
      <c r="D47" s="58">
        <f t="shared" ref="D47:G50" si="8">D48</f>
        <v>67000</v>
      </c>
      <c r="E47" s="58">
        <f t="shared" si="4"/>
        <v>6000</v>
      </c>
      <c r="F47" s="58">
        <f t="shared" si="5"/>
        <v>8.9552238805970141</v>
      </c>
      <c r="G47" s="58">
        <f t="shared" si="8"/>
        <v>73000</v>
      </c>
    </row>
    <row r="48" spans="1:7" x14ac:dyDescent="0.25">
      <c r="A48" s="39" t="s">
        <v>280</v>
      </c>
      <c r="B48" s="39" t="s">
        <v>30</v>
      </c>
      <c r="C48" s="39" t="s">
        <v>25</v>
      </c>
      <c r="D48" s="57">
        <f t="shared" si="8"/>
        <v>67000</v>
      </c>
      <c r="E48" s="57">
        <f t="shared" si="4"/>
        <v>6000</v>
      </c>
      <c r="F48" s="57">
        <f t="shared" si="5"/>
        <v>8.9552238805970141</v>
      </c>
      <c r="G48" s="57">
        <f t="shared" si="8"/>
        <v>73000</v>
      </c>
    </row>
    <row r="49" spans="1:7" x14ac:dyDescent="0.25">
      <c r="A49" s="63"/>
      <c r="B49" s="44">
        <v>6</v>
      </c>
      <c r="C49" s="45" t="s">
        <v>283</v>
      </c>
      <c r="D49" s="48">
        <f t="shared" si="8"/>
        <v>67000</v>
      </c>
      <c r="E49" s="48">
        <f t="shared" si="4"/>
        <v>6000</v>
      </c>
      <c r="F49" s="48">
        <f t="shared" si="5"/>
        <v>8.9552238805970141</v>
      </c>
      <c r="G49" s="48">
        <f t="shared" si="8"/>
        <v>73000</v>
      </c>
    </row>
    <row r="50" spans="1:7" ht="25.5" x14ac:dyDescent="0.25">
      <c r="A50" s="1"/>
      <c r="B50" s="40">
        <v>63</v>
      </c>
      <c r="C50" s="41" t="s">
        <v>311</v>
      </c>
      <c r="D50" s="48">
        <f t="shared" si="8"/>
        <v>67000</v>
      </c>
      <c r="E50" s="48">
        <f t="shared" si="4"/>
        <v>6000</v>
      </c>
      <c r="F50" s="48">
        <f t="shared" si="5"/>
        <v>8.9552238805970141</v>
      </c>
      <c r="G50" s="48">
        <f t="shared" si="8"/>
        <v>73000</v>
      </c>
    </row>
    <row r="51" spans="1:7" ht="25.5" x14ac:dyDescent="0.25">
      <c r="A51" s="50"/>
      <c r="B51" s="51">
        <v>636</v>
      </c>
      <c r="C51" s="52" t="s">
        <v>310</v>
      </c>
      <c r="D51" s="59">
        <f>D55+D52+D53+D54+D56</f>
        <v>67000</v>
      </c>
      <c r="E51" s="48">
        <f t="shared" si="4"/>
        <v>6000</v>
      </c>
      <c r="F51" s="48">
        <f t="shared" si="5"/>
        <v>8.9552238805970141</v>
      </c>
      <c r="G51" s="59">
        <f>G55+G52+G53+G54+G56</f>
        <v>73000</v>
      </c>
    </row>
    <row r="52" spans="1:7" x14ac:dyDescent="0.25">
      <c r="A52" s="53" t="s">
        <v>317</v>
      </c>
      <c r="B52" s="46">
        <v>6361</v>
      </c>
      <c r="C52" s="47" t="s">
        <v>312</v>
      </c>
      <c r="D52" s="129">
        <v>10000</v>
      </c>
      <c r="E52" s="49">
        <f t="shared" si="4"/>
        <v>0</v>
      </c>
      <c r="F52" s="49">
        <f t="shared" si="5"/>
        <v>0</v>
      </c>
      <c r="G52" s="60">
        <v>10000</v>
      </c>
    </row>
    <row r="53" spans="1:7" ht="25.5" x14ac:dyDescent="0.25">
      <c r="A53" s="53" t="s">
        <v>318</v>
      </c>
      <c r="B53" s="46">
        <v>6361</v>
      </c>
      <c r="C53" s="47" t="s">
        <v>313</v>
      </c>
      <c r="D53" s="60">
        <v>10000</v>
      </c>
      <c r="E53" s="49">
        <f t="shared" si="4"/>
        <v>0</v>
      </c>
      <c r="F53" s="49">
        <f t="shared" si="5"/>
        <v>0</v>
      </c>
      <c r="G53" s="60">
        <v>10000</v>
      </c>
    </row>
    <row r="54" spans="1:7" x14ac:dyDescent="0.25">
      <c r="A54" s="53" t="s">
        <v>320</v>
      </c>
      <c r="B54" s="46">
        <v>6361</v>
      </c>
      <c r="C54" s="47" t="s">
        <v>314</v>
      </c>
      <c r="D54" s="60">
        <v>30000</v>
      </c>
      <c r="E54" s="49">
        <f t="shared" si="4"/>
        <v>8000</v>
      </c>
      <c r="F54" s="49">
        <f t="shared" si="5"/>
        <v>26.666666666666668</v>
      </c>
      <c r="G54" s="60">
        <v>38000</v>
      </c>
    </row>
    <row r="55" spans="1:7" x14ac:dyDescent="0.25">
      <c r="A55" s="53" t="s">
        <v>319</v>
      </c>
      <c r="B55" s="54">
        <v>6361</v>
      </c>
      <c r="C55" s="47" t="s">
        <v>315</v>
      </c>
      <c r="D55" s="61">
        <v>2000</v>
      </c>
      <c r="E55" s="49">
        <f t="shared" si="4"/>
        <v>-2000</v>
      </c>
      <c r="F55" s="49">
        <f t="shared" si="5"/>
        <v>-100</v>
      </c>
      <c r="G55" s="61">
        <v>0</v>
      </c>
    </row>
    <row r="56" spans="1:7" x14ac:dyDescent="0.25">
      <c r="A56" s="53" t="s">
        <v>321</v>
      </c>
      <c r="B56" s="46">
        <v>6361</v>
      </c>
      <c r="C56" s="47" t="s">
        <v>316</v>
      </c>
      <c r="D56" s="60">
        <v>15000</v>
      </c>
      <c r="E56" s="49">
        <f t="shared" si="4"/>
        <v>0</v>
      </c>
      <c r="F56" s="49">
        <f t="shared" si="5"/>
        <v>0</v>
      </c>
      <c r="G56" s="60">
        <v>15000</v>
      </c>
    </row>
    <row r="57" spans="1:7" x14ac:dyDescent="0.25">
      <c r="A57" s="38" t="s">
        <v>278</v>
      </c>
      <c r="B57" s="38" t="s">
        <v>323</v>
      </c>
      <c r="C57" s="38" t="s">
        <v>324</v>
      </c>
      <c r="D57" s="58">
        <f t="shared" ref="D57:D59" si="9">D58</f>
        <v>0</v>
      </c>
      <c r="E57" s="58">
        <f t="shared" si="4"/>
        <v>8000</v>
      </c>
      <c r="F57" s="58">
        <v>100</v>
      </c>
      <c r="G57" s="58">
        <f t="shared" ref="G57:G59" si="10">G58</f>
        <v>8000</v>
      </c>
    </row>
    <row r="58" spans="1:7" x14ac:dyDescent="0.25">
      <c r="A58" s="39" t="s">
        <v>280</v>
      </c>
      <c r="B58" s="39" t="s">
        <v>30</v>
      </c>
      <c r="C58" s="39" t="s">
        <v>25</v>
      </c>
      <c r="D58" s="57">
        <f t="shared" si="9"/>
        <v>0</v>
      </c>
      <c r="E58" s="57">
        <f t="shared" si="4"/>
        <v>8000</v>
      </c>
      <c r="F58" s="57">
        <v>100</v>
      </c>
      <c r="G58" s="57">
        <f t="shared" si="10"/>
        <v>8000</v>
      </c>
    </row>
    <row r="59" spans="1:7" x14ac:dyDescent="0.25">
      <c r="A59" s="63"/>
      <c r="B59" s="44">
        <v>6</v>
      </c>
      <c r="C59" s="45" t="s">
        <v>283</v>
      </c>
      <c r="D59" s="48">
        <f t="shared" si="9"/>
        <v>0</v>
      </c>
      <c r="E59" s="48">
        <f t="shared" si="4"/>
        <v>8000</v>
      </c>
      <c r="F59" s="48">
        <v>100</v>
      </c>
      <c r="G59" s="48">
        <f t="shared" si="10"/>
        <v>8000</v>
      </c>
    </row>
    <row r="60" spans="1:7" ht="25.5" x14ac:dyDescent="0.25">
      <c r="A60" s="1"/>
      <c r="B60" s="40">
        <v>66</v>
      </c>
      <c r="C60" s="41" t="s">
        <v>309</v>
      </c>
      <c r="D60" s="48">
        <f>D61</f>
        <v>0</v>
      </c>
      <c r="E60" s="48">
        <f t="shared" si="4"/>
        <v>8000</v>
      </c>
      <c r="F60" s="48">
        <v>100</v>
      </c>
      <c r="G60" s="48">
        <f>G61</f>
        <v>8000</v>
      </c>
    </row>
    <row r="61" spans="1:7" ht="25.5" x14ac:dyDescent="0.25">
      <c r="A61" s="68"/>
      <c r="B61" s="51">
        <v>663</v>
      </c>
      <c r="C61" s="52" t="s">
        <v>325</v>
      </c>
      <c r="D61" s="59">
        <f>D62</f>
        <v>0</v>
      </c>
      <c r="E61" s="48">
        <f t="shared" si="4"/>
        <v>8000</v>
      </c>
      <c r="F61" s="48">
        <v>100</v>
      </c>
      <c r="G61" s="59">
        <f>G62</f>
        <v>8000</v>
      </c>
    </row>
    <row r="62" spans="1:7" x14ac:dyDescent="0.25">
      <c r="A62" s="53" t="s">
        <v>302</v>
      </c>
      <c r="B62" s="46">
        <v>6631</v>
      </c>
      <c r="C62" s="47" t="s">
        <v>326</v>
      </c>
      <c r="D62" s="60">
        <v>0</v>
      </c>
      <c r="E62" s="49">
        <f t="shared" si="4"/>
        <v>8000</v>
      </c>
      <c r="F62" s="49">
        <v>100</v>
      </c>
      <c r="G62" s="60">
        <v>8000</v>
      </c>
    </row>
    <row r="63" spans="1:7" ht="26.25" customHeight="1" x14ac:dyDescent="0.25">
      <c r="E63" s="134" t="s">
        <v>302</v>
      </c>
      <c r="F63" s="134" t="s">
        <v>302</v>
      </c>
    </row>
    <row r="64" spans="1:7" ht="24" x14ac:dyDescent="0.25">
      <c r="A64" s="1" t="s">
        <v>2</v>
      </c>
      <c r="B64" s="1" t="s">
        <v>3</v>
      </c>
      <c r="C64" s="1" t="s">
        <v>4</v>
      </c>
      <c r="D64" s="5" t="s">
        <v>5</v>
      </c>
      <c r="E64" s="128" t="s">
        <v>344</v>
      </c>
      <c r="F64" s="128" t="s">
        <v>345</v>
      </c>
      <c r="G64" s="8" t="s">
        <v>346</v>
      </c>
    </row>
    <row r="65" spans="1:7" x14ac:dyDescent="0.25">
      <c r="A65" s="100"/>
      <c r="B65" s="100"/>
      <c r="C65" s="101"/>
      <c r="D65" s="102"/>
      <c r="E65" s="67"/>
      <c r="F65" s="67"/>
      <c r="G65" s="102"/>
    </row>
    <row r="66" spans="1:7" x14ac:dyDescent="0.25">
      <c r="A66" s="100" t="s">
        <v>0</v>
      </c>
      <c r="B66" s="100" t="s">
        <v>0</v>
      </c>
      <c r="C66" s="101" t="s">
        <v>6</v>
      </c>
      <c r="D66" s="102">
        <f>D67</f>
        <v>3772510</v>
      </c>
      <c r="E66" s="130">
        <f t="shared" si="4"/>
        <v>424463</v>
      </c>
      <c r="F66" s="130">
        <f t="shared" si="5"/>
        <v>11.251474482506342</v>
      </c>
      <c r="G66" s="102">
        <f>G67</f>
        <v>4196973</v>
      </c>
    </row>
    <row r="67" spans="1:7" x14ac:dyDescent="0.25">
      <c r="A67" s="19" t="s">
        <v>7</v>
      </c>
      <c r="B67" s="19" t="s">
        <v>8</v>
      </c>
      <c r="C67" s="20" t="s">
        <v>9</v>
      </c>
      <c r="D67" s="21">
        <f>D68</f>
        <v>3772510</v>
      </c>
      <c r="E67" s="133">
        <f t="shared" si="4"/>
        <v>424463</v>
      </c>
      <c r="F67" s="133">
        <f t="shared" si="5"/>
        <v>11.251474482506342</v>
      </c>
      <c r="G67" s="21">
        <f>G68</f>
        <v>4196973</v>
      </c>
    </row>
    <row r="68" spans="1:7" x14ac:dyDescent="0.25">
      <c r="A68" s="103" t="s">
        <v>10</v>
      </c>
      <c r="B68" s="103" t="s">
        <v>11</v>
      </c>
      <c r="C68" s="104" t="s">
        <v>12</v>
      </c>
      <c r="D68" s="105">
        <f>D71</f>
        <v>3772510</v>
      </c>
      <c r="E68" s="109">
        <f t="shared" si="4"/>
        <v>424463</v>
      </c>
      <c r="F68" s="109">
        <f t="shared" si="5"/>
        <v>11.251474482506342</v>
      </c>
      <c r="G68" s="105">
        <f>G71</f>
        <v>4196973</v>
      </c>
    </row>
    <row r="69" spans="1:7" x14ac:dyDescent="0.25">
      <c r="A69" s="110" t="s">
        <v>13</v>
      </c>
      <c r="B69" s="110" t="s">
        <v>14</v>
      </c>
      <c r="C69" s="111" t="s">
        <v>15</v>
      </c>
      <c r="D69" s="112">
        <f t="shared" ref="D69:G69" si="11">D70</f>
        <v>3772510</v>
      </c>
      <c r="E69" s="131">
        <f t="shared" si="4"/>
        <v>424463</v>
      </c>
      <c r="F69" s="131">
        <f t="shared" si="5"/>
        <v>11.251474482506342</v>
      </c>
      <c r="G69" s="112">
        <f t="shared" si="11"/>
        <v>4196973</v>
      </c>
    </row>
    <row r="70" spans="1:7" x14ac:dyDescent="0.25">
      <c r="A70" s="113" t="s">
        <v>16</v>
      </c>
      <c r="B70" s="113" t="s">
        <v>17</v>
      </c>
      <c r="C70" s="114" t="s">
        <v>18</v>
      </c>
      <c r="D70" s="115">
        <f t="shared" ref="D70:G72" si="12">D71</f>
        <v>3772510</v>
      </c>
      <c r="E70" s="132">
        <f t="shared" si="4"/>
        <v>424463</v>
      </c>
      <c r="F70" s="132">
        <f t="shared" si="5"/>
        <v>11.251474482506342</v>
      </c>
      <c r="G70" s="115">
        <f t="shared" si="12"/>
        <v>4196973</v>
      </c>
    </row>
    <row r="71" spans="1:7" x14ac:dyDescent="0.25">
      <c r="A71" s="106" t="s">
        <v>23</v>
      </c>
      <c r="B71" s="106" t="s">
        <v>24</v>
      </c>
      <c r="C71" s="107" t="s">
        <v>25</v>
      </c>
      <c r="D71" s="108">
        <f t="shared" si="12"/>
        <v>3772510</v>
      </c>
      <c r="E71" s="109">
        <f t="shared" si="4"/>
        <v>424463</v>
      </c>
      <c r="F71" s="109">
        <f t="shared" si="5"/>
        <v>11.251474482506342</v>
      </c>
      <c r="G71" s="108">
        <f t="shared" si="12"/>
        <v>4196973</v>
      </c>
    </row>
    <row r="72" spans="1:7" x14ac:dyDescent="0.25">
      <c r="A72" s="110" t="s">
        <v>13</v>
      </c>
      <c r="B72" s="110" t="s">
        <v>14</v>
      </c>
      <c r="C72" s="111" t="s">
        <v>15</v>
      </c>
      <c r="D72" s="112">
        <f t="shared" si="12"/>
        <v>3772510</v>
      </c>
      <c r="E72" s="131">
        <f t="shared" si="4"/>
        <v>424463</v>
      </c>
      <c r="F72" s="131">
        <f t="shared" si="5"/>
        <v>11.251474482506342</v>
      </c>
      <c r="G72" s="112">
        <f t="shared" si="12"/>
        <v>4196973</v>
      </c>
    </row>
    <row r="73" spans="1:7" x14ac:dyDescent="0.25">
      <c r="A73" s="113" t="s">
        <v>16</v>
      </c>
      <c r="B73" s="113" t="s">
        <v>17</v>
      </c>
      <c r="C73" s="114" t="s">
        <v>18</v>
      </c>
      <c r="D73" s="115">
        <f>D74+D199+D276</f>
        <v>3772510</v>
      </c>
      <c r="E73" s="132">
        <f t="shared" si="4"/>
        <v>424463</v>
      </c>
      <c r="F73" s="132">
        <f t="shared" si="5"/>
        <v>11.251474482506342</v>
      </c>
      <c r="G73" s="115">
        <f>G74+G199+G276</f>
        <v>4196973</v>
      </c>
    </row>
    <row r="74" spans="1:7" ht="24" x14ac:dyDescent="0.25">
      <c r="A74" s="91" t="s">
        <v>19</v>
      </c>
      <c r="B74" s="91" t="s">
        <v>26</v>
      </c>
      <c r="C74" s="92" t="s">
        <v>25</v>
      </c>
      <c r="D74" s="93">
        <f>D75+D98+D107+D171</f>
        <v>3672010</v>
      </c>
      <c r="E74" s="131">
        <f t="shared" si="4"/>
        <v>435963</v>
      </c>
      <c r="F74" s="131">
        <f t="shared" si="5"/>
        <v>11.872598386169972</v>
      </c>
      <c r="G74" s="93">
        <f>G75+G98+G107+G171+G187</f>
        <v>4107973</v>
      </c>
    </row>
    <row r="75" spans="1:7" x14ac:dyDescent="0.25">
      <c r="A75" s="82" t="s">
        <v>20</v>
      </c>
      <c r="B75" s="82" t="s">
        <v>27</v>
      </c>
      <c r="C75" s="83" t="s">
        <v>28</v>
      </c>
      <c r="D75" s="84">
        <f>D76</f>
        <v>2090999.9999999998</v>
      </c>
      <c r="E75" s="136">
        <f t="shared" si="4"/>
        <v>415963.00000000023</v>
      </c>
      <c r="F75" s="136">
        <f t="shared" si="5"/>
        <v>19.893017694882843</v>
      </c>
      <c r="G75" s="84">
        <f>G76</f>
        <v>2506963</v>
      </c>
    </row>
    <row r="76" spans="1:7" x14ac:dyDescent="0.25">
      <c r="A76" s="94" t="s">
        <v>29</v>
      </c>
      <c r="B76" s="94" t="s">
        <v>30</v>
      </c>
      <c r="C76" s="95" t="s">
        <v>25</v>
      </c>
      <c r="D76" s="96">
        <f>D77+D94</f>
        <v>2090999.9999999998</v>
      </c>
      <c r="E76" s="137">
        <f t="shared" si="4"/>
        <v>415963.00000000023</v>
      </c>
      <c r="F76" s="137">
        <f t="shared" si="5"/>
        <v>19.893017694882843</v>
      </c>
      <c r="G76" s="96">
        <f>G77+G90+G94</f>
        <v>2506963</v>
      </c>
    </row>
    <row r="77" spans="1:7" x14ac:dyDescent="0.25">
      <c r="A77" s="22" t="s">
        <v>0</v>
      </c>
      <c r="B77" s="22" t="s">
        <v>21</v>
      </c>
      <c r="C77" s="23" t="s">
        <v>22</v>
      </c>
      <c r="D77" s="24">
        <f>D78+D81+D87</f>
        <v>1957666.5599999998</v>
      </c>
      <c r="E77" s="48">
        <f t="shared" si="4"/>
        <v>354387.44000000018</v>
      </c>
      <c r="F77" s="48">
        <f t="shared" si="5"/>
        <v>18.102543468893916</v>
      </c>
      <c r="G77" s="24">
        <f>G78+G81+G87</f>
        <v>2312054</v>
      </c>
    </row>
    <row r="78" spans="1:7" x14ac:dyDescent="0.25">
      <c r="A78" s="26" t="s">
        <v>0</v>
      </c>
      <c r="B78" s="26" t="s">
        <v>31</v>
      </c>
      <c r="C78" s="27" t="s">
        <v>32</v>
      </c>
      <c r="D78" s="24">
        <f>D79</f>
        <v>1918880.66</v>
      </c>
      <c r="E78" s="48">
        <f t="shared" si="4"/>
        <v>351119.34000000008</v>
      </c>
      <c r="F78" s="48">
        <f t="shared" si="5"/>
        <v>18.298133246076915</v>
      </c>
      <c r="G78" s="24">
        <f>G79</f>
        <v>2270000</v>
      </c>
    </row>
    <row r="79" spans="1:7" x14ac:dyDescent="0.25">
      <c r="A79" s="26" t="s">
        <v>0</v>
      </c>
      <c r="B79" s="26" t="s">
        <v>33</v>
      </c>
      <c r="C79" s="27" t="s">
        <v>34</v>
      </c>
      <c r="D79" s="24">
        <f>D80</f>
        <v>1918880.66</v>
      </c>
      <c r="E79" s="48">
        <f t="shared" si="4"/>
        <v>351119.34000000008</v>
      </c>
      <c r="F79" s="48">
        <f t="shared" si="5"/>
        <v>18.298133246076915</v>
      </c>
      <c r="G79" s="24">
        <f>G80</f>
        <v>2270000</v>
      </c>
    </row>
    <row r="80" spans="1:7" x14ac:dyDescent="0.25">
      <c r="A80" s="28" t="s">
        <v>35</v>
      </c>
      <c r="B80" s="28" t="s">
        <v>36</v>
      </c>
      <c r="C80" s="29" t="s">
        <v>37</v>
      </c>
      <c r="D80" s="30">
        <v>1918880.66</v>
      </c>
      <c r="E80" s="49">
        <f t="shared" si="4"/>
        <v>351119.34000000008</v>
      </c>
      <c r="F80" s="49">
        <f t="shared" si="5"/>
        <v>18.298133246076915</v>
      </c>
      <c r="G80" s="31">
        <v>2270000</v>
      </c>
    </row>
    <row r="81" spans="1:7" x14ac:dyDescent="0.25">
      <c r="A81" s="26" t="s">
        <v>0</v>
      </c>
      <c r="B81" s="26" t="s">
        <v>38</v>
      </c>
      <c r="C81" s="27" t="s">
        <v>39</v>
      </c>
      <c r="D81" s="24">
        <f>D82+D85</f>
        <v>35000</v>
      </c>
      <c r="E81" s="48">
        <f t="shared" si="4"/>
        <v>3138</v>
      </c>
      <c r="F81" s="48">
        <f t="shared" si="5"/>
        <v>8.9657142857142844</v>
      </c>
      <c r="G81" s="24">
        <f>G82+G85</f>
        <v>38138</v>
      </c>
    </row>
    <row r="82" spans="1:7" x14ac:dyDescent="0.25">
      <c r="A82" s="26" t="s">
        <v>0</v>
      </c>
      <c r="B82" s="26" t="s">
        <v>40</v>
      </c>
      <c r="C82" s="27" t="s">
        <v>41</v>
      </c>
      <c r="D82" s="24">
        <f>D83+D84</f>
        <v>17000</v>
      </c>
      <c r="E82" s="48">
        <f t="shared" si="4"/>
        <v>8013</v>
      </c>
      <c r="F82" s="48">
        <f t="shared" si="5"/>
        <v>47.135294117647057</v>
      </c>
      <c r="G82" s="24">
        <f>G83+G84</f>
        <v>25013</v>
      </c>
    </row>
    <row r="83" spans="1:7" ht="24" x14ac:dyDescent="0.25">
      <c r="A83" s="28" t="s">
        <v>42</v>
      </c>
      <c r="B83" s="28" t="s">
        <v>43</v>
      </c>
      <c r="C83" s="29" t="s">
        <v>44</v>
      </c>
      <c r="D83" s="30">
        <v>7000</v>
      </c>
      <c r="E83" s="49">
        <f t="shared" si="4"/>
        <v>18013</v>
      </c>
      <c r="F83" s="49">
        <f t="shared" si="5"/>
        <v>257.32857142857142</v>
      </c>
      <c r="G83" s="31">
        <v>25013</v>
      </c>
    </row>
    <row r="84" spans="1:7" x14ac:dyDescent="0.25">
      <c r="A84" s="28" t="s">
        <v>45</v>
      </c>
      <c r="B84" s="28" t="s">
        <v>46</v>
      </c>
      <c r="C84" s="29" t="s">
        <v>47</v>
      </c>
      <c r="D84" s="30">
        <v>10000</v>
      </c>
      <c r="E84" s="49">
        <f t="shared" si="4"/>
        <v>-10000</v>
      </c>
      <c r="F84" s="49">
        <f t="shared" si="5"/>
        <v>-100</v>
      </c>
      <c r="G84" s="31">
        <v>0</v>
      </c>
    </row>
    <row r="85" spans="1:7" x14ac:dyDescent="0.25">
      <c r="A85" s="26" t="s">
        <v>0</v>
      </c>
      <c r="B85" s="26" t="s">
        <v>48</v>
      </c>
      <c r="C85" s="27" t="s">
        <v>49</v>
      </c>
      <c r="D85" s="24">
        <f>D86</f>
        <v>18000</v>
      </c>
      <c r="E85" s="48">
        <f t="shared" si="4"/>
        <v>-4875</v>
      </c>
      <c r="F85" s="48">
        <f t="shared" si="5"/>
        <v>-27.083333333333332</v>
      </c>
      <c r="G85" s="24">
        <f>G86</f>
        <v>13125</v>
      </c>
    </row>
    <row r="86" spans="1:7" x14ac:dyDescent="0.25">
      <c r="A86" s="28" t="s">
        <v>50</v>
      </c>
      <c r="B86" s="28" t="s">
        <v>51</v>
      </c>
      <c r="C86" s="29" t="s">
        <v>52</v>
      </c>
      <c r="D86" s="30">
        <v>18000</v>
      </c>
      <c r="E86" s="49">
        <f t="shared" si="4"/>
        <v>-4875</v>
      </c>
      <c r="F86" s="49">
        <f t="shared" si="5"/>
        <v>-27.083333333333332</v>
      </c>
      <c r="G86" s="31">
        <v>13125</v>
      </c>
    </row>
    <row r="87" spans="1:7" x14ac:dyDescent="0.25">
      <c r="A87" s="26" t="s">
        <v>0</v>
      </c>
      <c r="B87" s="26" t="s">
        <v>53</v>
      </c>
      <c r="C87" s="27" t="s">
        <v>54</v>
      </c>
      <c r="D87" s="24">
        <f>D88</f>
        <v>3785.9</v>
      </c>
      <c r="E87" s="48">
        <f t="shared" si="4"/>
        <v>130.09999999999991</v>
      </c>
      <c r="F87" s="48">
        <f t="shared" si="5"/>
        <v>3.4364351937452104</v>
      </c>
      <c r="G87" s="24">
        <f>G88</f>
        <v>3916</v>
      </c>
    </row>
    <row r="88" spans="1:7" x14ac:dyDescent="0.25">
      <c r="A88" s="26" t="s">
        <v>0</v>
      </c>
      <c r="B88" s="26" t="s">
        <v>55</v>
      </c>
      <c r="C88" s="27" t="s">
        <v>56</v>
      </c>
      <c r="D88" s="24">
        <f>D89</f>
        <v>3785.9</v>
      </c>
      <c r="E88" s="48">
        <f t="shared" si="4"/>
        <v>130.09999999999991</v>
      </c>
      <c r="F88" s="48">
        <f t="shared" si="5"/>
        <v>3.4364351937452104</v>
      </c>
      <c r="G88" s="24">
        <f>G89</f>
        <v>3916</v>
      </c>
    </row>
    <row r="89" spans="1:7" x14ac:dyDescent="0.25">
      <c r="A89" s="28" t="s">
        <v>57</v>
      </c>
      <c r="B89" s="28" t="s">
        <v>58</v>
      </c>
      <c r="C89" s="29" t="s">
        <v>59</v>
      </c>
      <c r="D89" s="30">
        <v>3785.9</v>
      </c>
      <c r="E89" s="49">
        <f t="shared" ref="E89:E152" si="13">G89-D89</f>
        <v>130.09999999999991</v>
      </c>
      <c r="F89" s="49">
        <f t="shared" ref="F89:F152" si="14">E89/D89*100</f>
        <v>3.4364351937452104</v>
      </c>
      <c r="G89" s="31">
        <v>3916</v>
      </c>
    </row>
    <row r="90" spans="1:7" x14ac:dyDescent="0.25">
      <c r="A90" s="28"/>
      <c r="B90" s="117">
        <v>4</v>
      </c>
      <c r="C90" s="118" t="s">
        <v>182</v>
      </c>
      <c r="D90" s="119">
        <f t="shared" ref="D90:G92" si="15">D91</f>
        <v>0</v>
      </c>
      <c r="E90" s="48">
        <f t="shared" si="13"/>
        <v>61575</v>
      </c>
      <c r="F90" s="48">
        <v>100</v>
      </c>
      <c r="G90" s="119">
        <f t="shared" si="15"/>
        <v>61575</v>
      </c>
    </row>
    <row r="91" spans="1:7" x14ac:dyDescent="0.25">
      <c r="A91" s="28"/>
      <c r="B91" s="117">
        <v>42</v>
      </c>
      <c r="C91" s="118" t="s">
        <v>184</v>
      </c>
      <c r="D91" s="119">
        <f t="shared" si="15"/>
        <v>0</v>
      </c>
      <c r="E91" s="48">
        <f t="shared" si="13"/>
        <v>61575</v>
      </c>
      <c r="F91" s="48">
        <v>100</v>
      </c>
      <c r="G91" s="119">
        <f t="shared" si="15"/>
        <v>61575</v>
      </c>
    </row>
    <row r="92" spans="1:7" x14ac:dyDescent="0.25">
      <c r="A92" s="28"/>
      <c r="B92" s="117">
        <v>422</v>
      </c>
      <c r="C92" s="118" t="s">
        <v>186</v>
      </c>
      <c r="D92" s="119">
        <f t="shared" si="15"/>
        <v>0</v>
      </c>
      <c r="E92" s="48">
        <f t="shared" si="13"/>
        <v>61575</v>
      </c>
      <c r="F92" s="48">
        <v>100</v>
      </c>
      <c r="G92" s="119">
        <f t="shared" si="15"/>
        <v>61575</v>
      </c>
    </row>
    <row r="93" spans="1:7" x14ac:dyDescent="0.25">
      <c r="A93" s="28"/>
      <c r="B93" s="28">
        <v>4223</v>
      </c>
      <c r="C93" s="78" t="s">
        <v>340</v>
      </c>
      <c r="D93" s="31">
        <v>0</v>
      </c>
      <c r="E93" s="49">
        <f t="shared" si="13"/>
        <v>61575</v>
      </c>
      <c r="F93" s="49">
        <v>100</v>
      </c>
      <c r="G93" s="31">
        <v>61575</v>
      </c>
    </row>
    <row r="94" spans="1:7" x14ac:dyDescent="0.25">
      <c r="A94" s="22" t="s">
        <v>0</v>
      </c>
      <c r="B94" s="22" t="s">
        <v>60</v>
      </c>
      <c r="C94" s="23" t="s">
        <v>61</v>
      </c>
      <c r="D94" s="25">
        <f t="shared" ref="D94:G96" si="16">D95</f>
        <v>133333.44</v>
      </c>
      <c r="E94" s="48">
        <f t="shared" si="13"/>
        <v>0.55999999999767169</v>
      </c>
      <c r="F94" s="48">
        <f t="shared" si="14"/>
        <v>4.1999966399852251E-4</v>
      </c>
      <c r="G94" s="25">
        <f t="shared" si="16"/>
        <v>133334</v>
      </c>
    </row>
    <row r="95" spans="1:7" x14ac:dyDescent="0.25">
      <c r="A95" s="26" t="s">
        <v>0</v>
      </c>
      <c r="B95" s="26" t="s">
        <v>62</v>
      </c>
      <c r="C95" s="27" t="s">
        <v>63</v>
      </c>
      <c r="D95" s="24">
        <f t="shared" si="16"/>
        <v>133333.44</v>
      </c>
      <c r="E95" s="48">
        <f t="shared" si="13"/>
        <v>0.55999999999767169</v>
      </c>
      <c r="F95" s="48">
        <f t="shared" si="14"/>
        <v>4.1999966399852251E-4</v>
      </c>
      <c r="G95" s="24">
        <f t="shared" si="16"/>
        <v>133334</v>
      </c>
    </row>
    <row r="96" spans="1:7" ht="24" x14ac:dyDescent="0.25">
      <c r="A96" s="26" t="s">
        <v>0</v>
      </c>
      <c r="B96" s="26" t="s">
        <v>64</v>
      </c>
      <c r="C96" s="27" t="s">
        <v>65</v>
      </c>
      <c r="D96" s="24">
        <f t="shared" si="16"/>
        <v>133333.44</v>
      </c>
      <c r="E96" s="48">
        <f t="shared" si="13"/>
        <v>0.55999999999767169</v>
      </c>
      <c r="F96" s="48">
        <f t="shared" si="14"/>
        <v>4.1999966399852251E-4</v>
      </c>
      <c r="G96" s="24">
        <f t="shared" si="16"/>
        <v>133334</v>
      </c>
    </row>
    <row r="97" spans="1:7" x14ac:dyDescent="0.25">
      <c r="A97" s="28" t="s">
        <v>66</v>
      </c>
      <c r="B97" s="28" t="s">
        <v>67</v>
      </c>
      <c r="C97" s="29" t="s">
        <v>68</v>
      </c>
      <c r="D97" s="30">
        <v>133333.44</v>
      </c>
      <c r="E97" s="49">
        <f t="shared" si="13"/>
        <v>0.55999999999767169</v>
      </c>
      <c r="F97" s="49">
        <f t="shared" si="14"/>
        <v>4.1999966399852251E-4</v>
      </c>
      <c r="G97" s="31">
        <v>133334</v>
      </c>
    </row>
    <row r="98" spans="1:7" x14ac:dyDescent="0.25">
      <c r="A98" s="82" t="s">
        <v>20</v>
      </c>
      <c r="B98" s="82" t="s">
        <v>69</v>
      </c>
      <c r="C98" s="83" t="s">
        <v>70</v>
      </c>
      <c r="D98" s="84">
        <f t="shared" ref="D98:G101" si="17">D99</f>
        <v>3000</v>
      </c>
      <c r="E98" s="58">
        <f t="shared" si="13"/>
        <v>0</v>
      </c>
      <c r="F98" s="58">
        <f t="shared" si="14"/>
        <v>0</v>
      </c>
      <c r="G98" s="84">
        <f t="shared" si="17"/>
        <v>3000</v>
      </c>
    </row>
    <row r="99" spans="1:7" x14ac:dyDescent="0.25">
      <c r="A99" s="94" t="s">
        <v>29</v>
      </c>
      <c r="B99" s="94" t="s">
        <v>30</v>
      </c>
      <c r="C99" s="95" t="s">
        <v>25</v>
      </c>
      <c r="D99" s="96">
        <f t="shared" si="17"/>
        <v>3000</v>
      </c>
      <c r="E99" s="57">
        <f t="shared" si="13"/>
        <v>0</v>
      </c>
      <c r="F99" s="57">
        <f t="shared" si="14"/>
        <v>0</v>
      </c>
      <c r="G99" s="96">
        <f t="shared" si="17"/>
        <v>3000</v>
      </c>
    </row>
    <row r="100" spans="1:7" x14ac:dyDescent="0.25">
      <c r="A100" s="22" t="s">
        <v>0</v>
      </c>
      <c r="B100" s="22" t="s">
        <v>21</v>
      </c>
      <c r="C100" s="23" t="s">
        <v>22</v>
      </c>
      <c r="D100" s="25">
        <f t="shared" si="17"/>
        <v>3000</v>
      </c>
      <c r="E100" s="48">
        <f t="shared" si="13"/>
        <v>0</v>
      </c>
      <c r="F100" s="48">
        <f t="shared" si="14"/>
        <v>0</v>
      </c>
      <c r="G100" s="25">
        <f t="shared" si="17"/>
        <v>3000</v>
      </c>
    </row>
    <row r="101" spans="1:7" x14ac:dyDescent="0.25">
      <c r="A101" s="26" t="s">
        <v>0</v>
      </c>
      <c r="B101" s="26" t="s">
        <v>38</v>
      </c>
      <c r="C101" s="27" t="s">
        <v>39</v>
      </c>
      <c r="D101" s="24">
        <f t="shared" si="17"/>
        <v>3000</v>
      </c>
      <c r="E101" s="48">
        <f t="shared" si="13"/>
        <v>0</v>
      </c>
      <c r="F101" s="48">
        <f t="shared" si="14"/>
        <v>0</v>
      </c>
      <c r="G101" s="24">
        <f t="shared" si="17"/>
        <v>3000</v>
      </c>
    </row>
    <row r="102" spans="1:7" x14ac:dyDescent="0.25">
      <c r="A102" s="26" t="s">
        <v>0</v>
      </c>
      <c r="B102" s="26" t="s">
        <v>40</v>
      </c>
      <c r="C102" s="27" t="s">
        <v>41</v>
      </c>
      <c r="D102" s="24">
        <f>D103+D104+D105+D106</f>
        <v>3000</v>
      </c>
      <c r="E102" s="48">
        <f t="shared" si="13"/>
        <v>0</v>
      </c>
      <c r="F102" s="48">
        <f t="shared" si="14"/>
        <v>0</v>
      </c>
      <c r="G102" s="24">
        <f>G103+G104+G105+G106</f>
        <v>3000</v>
      </c>
    </row>
    <row r="103" spans="1:7" x14ac:dyDescent="0.25">
      <c r="A103" s="28" t="s">
        <v>71</v>
      </c>
      <c r="B103" s="28" t="s">
        <v>72</v>
      </c>
      <c r="C103" s="72" t="s">
        <v>269</v>
      </c>
      <c r="D103" s="73">
        <v>2400</v>
      </c>
      <c r="E103" s="49">
        <f t="shared" si="13"/>
        <v>0</v>
      </c>
      <c r="F103" s="49">
        <f t="shared" si="14"/>
        <v>0</v>
      </c>
      <c r="G103" s="31">
        <v>2400</v>
      </c>
    </row>
    <row r="104" spans="1:7" x14ac:dyDescent="0.25">
      <c r="A104" s="28" t="s">
        <v>73</v>
      </c>
      <c r="B104" s="28" t="s">
        <v>72</v>
      </c>
      <c r="C104" s="74" t="s">
        <v>74</v>
      </c>
      <c r="D104" s="73">
        <v>0</v>
      </c>
      <c r="E104" s="49">
        <f t="shared" si="13"/>
        <v>0</v>
      </c>
      <c r="F104" s="49">
        <v>0</v>
      </c>
      <c r="G104" s="31">
        <v>0</v>
      </c>
    </row>
    <row r="105" spans="1:7" x14ac:dyDescent="0.25">
      <c r="A105" s="28" t="s">
        <v>75</v>
      </c>
      <c r="B105" s="28" t="s">
        <v>76</v>
      </c>
      <c r="C105" s="29" t="s">
        <v>77</v>
      </c>
      <c r="D105" s="30">
        <v>300</v>
      </c>
      <c r="E105" s="49">
        <f t="shared" si="13"/>
        <v>0</v>
      </c>
      <c r="F105" s="49">
        <f t="shared" si="14"/>
        <v>0</v>
      </c>
      <c r="G105" s="31">
        <v>300</v>
      </c>
    </row>
    <row r="106" spans="1:7" x14ac:dyDescent="0.25">
      <c r="A106" s="28" t="s">
        <v>78</v>
      </c>
      <c r="B106" s="28" t="s">
        <v>76</v>
      </c>
      <c r="C106" s="29" t="s">
        <v>79</v>
      </c>
      <c r="D106" s="30">
        <v>300</v>
      </c>
      <c r="E106" s="49">
        <f t="shared" si="13"/>
        <v>0</v>
      </c>
      <c r="F106" s="49">
        <f t="shared" si="14"/>
        <v>0</v>
      </c>
      <c r="G106" s="31">
        <v>300</v>
      </c>
    </row>
    <row r="107" spans="1:7" x14ac:dyDescent="0.25">
      <c r="A107" s="82" t="s">
        <v>20</v>
      </c>
      <c r="B107" s="82" t="s">
        <v>80</v>
      </c>
      <c r="C107" s="83" t="s">
        <v>81</v>
      </c>
      <c r="D107" s="84">
        <f>D108</f>
        <v>1537010</v>
      </c>
      <c r="E107" s="58">
        <f t="shared" si="13"/>
        <v>3000</v>
      </c>
      <c r="F107" s="58">
        <f t="shared" si="14"/>
        <v>0.19518415625142321</v>
      </c>
      <c r="G107" s="84">
        <f>G108</f>
        <v>1540010</v>
      </c>
    </row>
    <row r="108" spans="1:7" x14ac:dyDescent="0.25">
      <c r="A108" s="94" t="s">
        <v>29</v>
      </c>
      <c r="B108" s="94" t="s">
        <v>30</v>
      </c>
      <c r="C108" s="95" t="s">
        <v>25</v>
      </c>
      <c r="D108" s="96">
        <f>D109+D163</f>
        <v>1537010</v>
      </c>
      <c r="E108" s="57">
        <f t="shared" si="13"/>
        <v>3000</v>
      </c>
      <c r="F108" s="57">
        <f t="shared" si="14"/>
        <v>0.19518415625142321</v>
      </c>
      <c r="G108" s="96">
        <f>G109+G163+G167</f>
        <v>1540010</v>
      </c>
    </row>
    <row r="109" spans="1:7" x14ac:dyDescent="0.25">
      <c r="A109" s="22" t="s">
        <v>0</v>
      </c>
      <c r="B109" s="22" t="s">
        <v>21</v>
      </c>
      <c r="C109" s="23" t="s">
        <v>22</v>
      </c>
      <c r="D109" s="25">
        <f>D110+D117+D159</f>
        <v>1530010</v>
      </c>
      <c r="E109" s="48">
        <f t="shared" si="13"/>
        <v>2900</v>
      </c>
      <c r="F109" s="48">
        <f t="shared" si="14"/>
        <v>0.18954124482846518</v>
      </c>
      <c r="G109" s="25">
        <f>G110+G117+G159</f>
        <v>1532910</v>
      </c>
    </row>
    <row r="110" spans="1:7" x14ac:dyDescent="0.25">
      <c r="A110" s="26" t="s">
        <v>0</v>
      </c>
      <c r="B110" s="26" t="s">
        <v>31</v>
      </c>
      <c r="C110" s="27" t="s">
        <v>32</v>
      </c>
      <c r="D110" s="24">
        <f>D111+D113+D115</f>
        <v>1086300</v>
      </c>
      <c r="E110" s="48">
        <f t="shared" si="13"/>
        <v>-237700</v>
      </c>
      <c r="F110" s="48">
        <f t="shared" si="14"/>
        <v>-21.881616496363804</v>
      </c>
      <c r="G110" s="24">
        <f>G111+G113+G115</f>
        <v>848600</v>
      </c>
    </row>
    <row r="111" spans="1:7" x14ac:dyDescent="0.25">
      <c r="A111" s="26" t="s">
        <v>0</v>
      </c>
      <c r="B111" s="26" t="s">
        <v>33</v>
      </c>
      <c r="C111" s="27" t="s">
        <v>34</v>
      </c>
      <c r="D111" s="24">
        <f>D112</f>
        <v>542000</v>
      </c>
      <c r="E111" s="48">
        <f t="shared" si="13"/>
        <v>-177000</v>
      </c>
      <c r="F111" s="48">
        <f t="shared" si="14"/>
        <v>-32.656826568265686</v>
      </c>
      <c r="G111" s="24">
        <f>G112</f>
        <v>365000</v>
      </c>
    </row>
    <row r="112" spans="1:7" x14ac:dyDescent="0.25">
      <c r="A112" s="28" t="s">
        <v>82</v>
      </c>
      <c r="B112" s="28" t="s">
        <v>36</v>
      </c>
      <c r="C112" s="29" t="s">
        <v>37</v>
      </c>
      <c r="D112" s="30">
        <v>542000</v>
      </c>
      <c r="E112" s="49">
        <f t="shared" si="13"/>
        <v>-177000</v>
      </c>
      <c r="F112" s="49">
        <f t="shared" si="14"/>
        <v>-32.656826568265686</v>
      </c>
      <c r="G112" s="31">
        <v>365000</v>
      </c>
    </row>
    <row r="113" spans="1:7" x14ac:dyDescent="0.25">
      <c r="A113" s="26" t="s">
        <v>0</v>
      </c>
      <c r="B113" s="26" t="s">
        <v>83</v>
      </c>
      <c r="C113" s="27" t="s">
        <v>84</v>
      </c>
      <c r="D113" s="24">
        <f>D114</f>
        <v>98500</v>
      </c>
      <c r="E113" s="48">
        <f t="shared" si="13"/>
        <v>20100</v>
      </c>
      <c r="F113" s="48">
        <f t="shared" si="14"/>
        <v>20.406091370558379</v>
      </c>
      <c r="G113" s="24">
        <f>G114</f>
        <v>118600</v>
      </c>
    </row>
    <row r="114" spans="1:7" x14ac:dyDescent="0.25">
      <c r="A114" s="28" t="s">
        <v>85</v>
      </c>
      <c r="B114" s="28" t="s">
        <v>86</v>
      </c>
      <c r="C114" s="29" t="s">
        <v>84</v>
      </c>
      <c r="D114" s="30">
        <v>98500</v>
      </c>
      <c r="E114" s="49">
        <f t="shared" si="13"/>
        <v>20100</v>
      </c>
      <c r="F114" s="49">
        <f t="shared" si="14"/>
        <v>20.406091370558379</v>
      </c>
      <c r="G114" s="31">
        <v>118600</v>
      </c>
    </row>
    <row r="115" spans="1:7" x14ac:dyDescent="0.25">
      <c r="A115" s="26" t="s">
        <v>0</v>
      </c>
      <c r="B115" s="26" t="s">
        <v>87</v>
      </c>
      <c r="C115" s="27" t="s">
        <v>88</v>
      </c>
      <c r="D115" s="24">
        <f>D116</f>
        <v>445800</v>
      </c>
      <c r="E115" s="48">
        <f t="shared" si="13"/>
        <v>-80800</v>
      </c>
      <c r="F115" s="48">
        <f t="shared" si="14"/>
        <v>-18.124719605204128</v>
      </c>
      <c r="G115" s="24">
        <f>G116</f>
        <v>365000</v>
      </c>
    </row>
    <row r="116" spans="1:7" x14ac:dyDescent="0.25">
      <c r="A116" s="28" t="s">
        <v>89</v>
      </c>
      <c r="B116" s="28" t="s">
        <v>90</v>
      </c>
      <c r="C116" s="29" t="s">
        <v>91</v>
      </c>
      <c r="D116" s="30">
        <v>445800</v>
      </c>
      <c r="E116" s="49">
        <f t="shared" si="13"/>
        <v>-80800</v>
      </c>
      <c r="F116" s="49">
        <f t="shared" si="14"/>
        <v>-18.124719605204128</v>
      </c>
      <c r="G116" s="31">
        <v>365000</v>
      </c>
    </row>
    <row r="117" spans="1:7" x14ac:dyDescent="0.25">
      <c r="A117" s="26" t="s">
        <v>0</v>
      </c>
      <c r="B117" s="26" t="s">
        <v>38</v>
      </c>
      <c r="C117" s="27" t="s">
        <v>39</v>
      </c>
      <c r="D117" s="24">
        <f>D118+D123+D139+D155</f>
        <v>432950</v>
      </c>
      <c r="E117" s="48">
        <f t="shared" si="13"/>
        <v>239964</v>
      </c>
      <c r="F117" s="48">
        <f t="shared" si="14"/>
        <v>55.425337798822042</v>
      </c>
      <c r="G117" s="24">
        <f>G118+G123+G139+G155</f>
        <v>672914</v>
      </c>
    </row>
    <row r="118" spans="1:7" x14ac:dyDescent="0.25">
      <c r="A118" s="26" t="s">
        <v>0</v>
      </c>
      <c r="B118" s="26" t="s">
        <v>92</v>
      </c>
      <c r="C118" s="27" t="s">
        <v>93</v>
      </c>
      <c r="D118" s="24">
        <f>SUM(D119:D122)</f>
        <v>44500</v>
      </c>
      <c r="E118" s="48">
        <f t="shared" si="13"/>
        <v>35100</v>
      </c>
      <c r="F118" s="48">
        <f t="shared" si="14"/>
        <v>78.876404494382029</v>
      </c>
      <c r="G118" s="24">
        <f>SUM(G119:G122)</f>
        <v>79600</v>
      </c>
    </row>
    <row r="119" spans="1:7" x14ac:dyDescent="0.25">
      <c r="A119" s="28" t="s">
        <v>94</v>
      </c>
      <c r="B119" s="28" t="s">
        <v>95</v>
      </c>
      <c r="C119" s="72" t="s">
        <v>270</v>
      </c>
      <c r="D119" s="30">
        <v>8500</v>
      </c>
      <c r="E119" s="49">
        <f t="shared" si="13"/>
        <v>-5000</v>
      </c>
      <c r="F119" s="49">
        <f t="shared" si="14"/>
        <v>-58.82352941176471</v>
      </c>
      <c r="G119" s="31">
        <v>3500</v>
      </c>
    </row>
    <row r="120" spans="1:7" x14ac:dyDescent="0.25">
      <c r="A120" s="28" t="s">
        <v>96</v>
      </c>
      <c r="B120" s="28" t="s">
        <v>97</v>
      </c>
      <c r="C120" s="29" t="s">
        <v>98</v>
      </c>
      <c r="D120" s="30">
        <v>32000</v>
      </c>
      <c r="E120" s="49">
        <f t="shared" si="13"/>
        <v>38000</v>
      </c>
      <c r="F120" s="49">
        <f t="shared" si="14"/>
        <v>118.75</v>
      </c>
      <c r="G120" s="31">
        <v>70000</v>
      </c>
    </row>
    <row r="121" spans="1:7" x14ac:dyDescent="0.25">
      <c r="A121" s="28" t="s">
        <v>99</v>
      </c>
      <c r="B121" s="28" t="s">
        <v>100</v>
      </c>
      <c r="C121" s="29" t="s">
        <v>101</v>
      </c>
      <c r="D121" s="30">
        <v>3000</v>
      </c>
      <c r="E121" s="49">
        <f t="shared" si="13"/>
        <v>2600</v>
      </c>
      <c r="F121" s="49">
        <f t="shared" si="14"/>
        <v>86.666666666666671</v>
      </c>
      <c r="G121" s="31">
        <v>5600</v>
      </c>
    </row>
    <row r="122" spans="1:7" x14ac:dyDescent="0.25">
      <c r="A122" s="28" t="s">
        <v>102</v>
      </c>
      <c r="B122" s="28" t="s">
        <v>103</v>
      </c>
      <c r="C122" s="29" t="s">
        <v>104</v>
      </c>
      <c r="D122" s="30">
        <v>1000</v>
      </c>
      <c r="E122" s="49">
        <f t="shared" si="13"/>
        <v>-500</v>
      </c>
      <c r="F122" s="49">
        <f t="shared" si="14"/>
        <v>-50</v>
      </c>
      <c r="G122" s="31">
        <v>500</v>
      </c>
    </row>
    <row r="123" spans="1:7" x14ac:dyDescent="0.25">
      <c r="A123" s="26" t="s">
        <v>0</v>
      </c>
      <c r="B123" s="26" t="s">
        <v>40</v>
      </c>
      <c r="C123" s="27" t="s">
        <v>41</v>
      </c>
      <c r="D123" s="24">
        <f>SUM(D124:D138)</f>
        <v>299550</v>
      </c>
      <c r="E123" s="48">
        <f t="shared" si="13"/>
        <v>176050</v>
      </c>
      <c r="F123" s="48">
        <f t="shared" si="14"/>
        <v>58.771490569187115</v>
      </c>
      <c r="G123" s="24">
        <f>SUM(G124:G138)</f>
        <v>475600</v>
      </c>
    </row>
    <row r="124" spans="1:7" x14ac:dyDescent="0.25">
      <c r="A124" s="28" t="s">
        <v>105</v>
      </c>
      <c r="B124" s="28" t="s">
        <v>72</v>
      </c>
      <c r="C124" s="29" t="s">
        <v>106</v>
      </c>
      <c r="D124" s="30">
        <v>1500</v>
      </c>
      <c r="E124" s="49">
        <f t="shared" si="13"/>
        <v>3500</v>
      </c>
      <c r="F124" s="49">
        <f t="shared" si="14"/>
        <v>233.33333333333334</v>
      </c>
      <c r="G124" s="31">
        <v>5000</v>
      </c>
    </row>
    <row r="125" spans="1:7" x14ac:dyDescent="0.25">
      <c r="A125" s="28" t="s">
        <v>107</v>
      </c>
      <c r="B125" s="28" t="s">
        <v>72</v>
      </c>
      <c r="C125" s="29" t="s">
        <v>108</v>
      </c>
      <c r="D125" s="30">
        <v>1750</v>
      </c>
      <c r="E125" s="49">
        <f t="shared" si="13"/>
        <v>-250</v>
      </c>
      <c r="F125" s="49">
        <f t="shared" si="14"/>
        <v>-14.285714285714285</v>
      </c>
      <c r="G125" s="31">
        <v>1500</v>
      </c>
    </row>
    <row r="126" spans="1:7" x14ac:dyDescent="0.25">
      <c r="A126" s="28" t="s">
        <v>109</v>
      </c>
      <c r="B126" s="28" t="s">
        <v>72</v>
      </c>
      <c r="C126" s="29" t="s">
        <v>110</v>
      </c>
      <c r="D126" s="30">
        <v>9900</v>
      </c>
      <c r="E126" s="49">
        <f t="shared" si="13"/>
        <v>100</v>
      </c>
      <c r="F126" s="49">
        <f t="shared" si="14"/>
        <v>1.0101010101010102</v>
      </c>
      <c r="G126" s="31">
        <v>10000</v>
      </c>
    </row>
    <row r="127" spans="1:7" x14ac:dyDescent="0.25">
      <c r="A127" s="28" t="s">
        <v>111</v>
      </c>
      <c r="B127" s="28" t="s">
        <v>72</v>
      </c>
      <c r="C127" s="29" t="s">
        <v>112</v>
      </c>
      <c r="D127" s="30">
        <v>9850</v>
      </c>
      <c r="E127" s="49">
        <f t="shared" si="13"/>
        <v>-2850</v>
      </c>
      <c r="F127" s="49">
        <f t="shared" si="14"/>
        <v>-28.934010152284262</v>
      </c>
      <c r="G127" s="31">
        <v>7000</v>
      </c>
    </row>
    <row r="128" spans="1:7" x14ac:dyDescent="0.25">
      <c r="A128" s="28" t="s">
        <v>113</v>
      </c>
      <c r="B128" s="28" t="s">
        <v>72</v>
      </c>
      <c r="C128" s="29" t="s">
        <v>114</v>
      </c>
      <c r="D128" s="30">
        <v>5000</v>
      </c>
      <c r="E128" s="49">
        <f t="shared" si="13"/>
        <v>10000</v>
      </c>
      <c r="F128" s="49">
        <f t="shared" si="14"/>
        <v>200</v>
      </c>
      <c r="G128" s="31">
        <v>15000</v>
      </c>
    </row>
    <row r="129" spans="1:7" x14ac:dyDescent="0.25">
      <c r="A129" s="28" t="s">
        <v>115</v>
      </c>
      <c r="B129" s="28" t="s">
        <v>72</v>
      </c>
      <c r="C129" s="74" t="s">
        <v>272</v>
      </c>
      <c r="D129" s="73">
        <v>3600</v>
      </c>
      <c r="E129" s="49">
        <f t="shared" si="13"/>
        <v>-2100</v>
      </c>
      <c r="F129" s="49">
        <f t="shared" si="14"/>
        <v>-58.333333333333336</v>
      </c>
      <c r="G129" s="31">
        <v>1500</v>
      </c>
    </row>
    <row r="130" spans="1:7" x14ac:dyDescent="0.25">
      <c r="A130" s="28" t="s">
        <v>116</v>
      </c>
      <c r="B130" s="28" t="s">
        <v>72</v>
      </c>
      <c r="C130" s="72" t="s">
        <v>271</v>
      </c>
      <c r="D130" s="75">
        <v>2500</v>
      </c>
      <c r="E130" s="49">
        <f t="shared" si="13"/>
        <v>-1500</v>
      </c>
      <c r="F130" s="49">
        <f t="shared" si="14"/>
        <v>-60</v>
      </c>
      <c r="G130" s="31">
        <v>1000</v>
      </c>
    </row>
    <row r="131" spans="1:7" x14ac:dyDescent="0.25">
      <c r="A131" s="28" t="s">
        <v>117</v>
      </c>
      <c r="B131" s="28" t="s">
        <v>72</v>
      </c>
      <c r="C131" s="29" t="s">
        <v>74</v>
      </c>
      <c r="D131" s="30">
        <v>1500</v>
      </c>
      <c r="E131" s="49">
        <f t="shared" si="13"/>
        <v>0</v>
      </c>
      <c r="F131" s="49">
        <f t="shared" si="14"/>
        <v>0</v>
      </c>
      <c r="G131" s="31">
        <v>1500</v>
      </c>
    </row>
    <row r="132" spans="1:7" x14ac:dyDescent="0.25">
      <c r="A132" s="28" t="s">
        <v>118</v>
      </c>
      <c r="B132" s="28" t="s">
        <v>119</v>
      </c>
      <c r="C132" s="29" t="s">
        <v>120</v>
      </c>
      <c r="D132" s="30">
        <v>199000</v>
      </c>
      <c r="E132" s="49">
        <f t="shared" si="13"/>
        <v>81000</v>
      </c>
      <c r="F132" s="49">
        <f t="shared" si="14"/>
        <v>40.7035175879397</v>
      </c>
      <c r="G132" s="31">
        <v>280000</v>
      </c>
    </row>
    <row r="133" spans="1:7" x14ac:dyDescent="0.25">
      <c r="A133" s="28" t="s">
        <v>121</v>
      </c>
      <c r="B133" s="28" t="s">
        <v>76</v>
      </c>
      <c r="C133" s="29" t="s">
        <v>77</v>
      </c>
      <c r="D133" s="30">
        <v>19550</v>
      </c>
      <c r="E133" s="49">
        <f t="shared" si="13"/>
        <v>49350</v>
      </c>
      <c r="F133" s="49">
        <f t="shared" si="14"/>
        <v>252.42966751918158</v>
      </c>
      <c r="G133" s="31">
        <v>68900</v>
      </c>
    </row>
    <row r="134" spans="1:7" x14ac:dyDescent="0.25">
      <c r="A134" s="28" t="s">
        <v>122</v>
      </c>
      <c r="B134" s="28" t="s">
        <v>76</v>
      </c>
      <c r="C134" s="29" t="s">
        <v>79</v>
      </c>
      <c r="D134" s="30">
        <v>35400</v>
      </c>
      <c r="E134" s="49">
        <f t="shared" si="13"/>
        <v>22300</v>
      </c>
      <c r="F134" s="49">
        <f t="shared" si="14"/>
        <v>62.994350282485875</v>
      </c>
      <c r="G134" s="31">
        <v>57700</v>
      </c>
    </row>
    <row r="135" spans="1:7" x14ac:dyDescent="0.25">
      <c r="A135" s="28" t="s">
        <v>123</v>
      </c>
      <c r="B135" s="28" t="s">
        <v>76</v>
      </c>
      <c r="C135" s="29" t="s">
        <v>124</v>
      </c>
      <c r="D135" s="30">
        <v>3000</v>
      </c>
      <c r="E135" s="49">
        <f t="shared" si="13"/>
        <v>3500</v>
      </c>
      <c r="F135" s="49">
        <f t="shared" si="14"/>
        <v>116.66666666666667</v>
      </c>
      <c r="G135" s="31">
        <v>6500</v>
      </c>
    </row>
    <row r="136" spans="1:7" ht="24" x14ac:dyDescent="0.25">
      <c r="A136" s="28" t="s">
        <v>125</v>
      </c>
      <c r="B136" s="28" t="s">
        <v>43</v>
      </c>
      <c r="C136" s="29" t="s">
        <v>44</v>
      </c>
      <c r="D136" s="30">
        <v>1000</v>
      </c>
      <c r="E136" s="49">
        <f t="shared" si="13"/>
        <v>9000</v>
      </c>
      <c r="F136" s="49">
        <f t="shared" si="14"/>
        <v>900</v>
      </c>
      <c r="G136" s="31">
        <v>10000</v>
      </c>
    </row>
    <row r="137" spans="1:7" x14ac:dyDescent="0.25">
      <c r="A137" s="28" t="s">
        <v>126</v>
      </c>
      <c r="B137" s="28" t="s">
        <v>46</v>
      </c>
      <c r="C137" s="29" t="s">
        <v>47</v>
      </c>
      <c r="D137" s="30">
        <v>3000</v>
      </c>
      <c r="E137" s="49">
        <f t="shared" si="13"/>
        <v>4000</v>
      </c>
      <c r="F137" s="49">
        <f t="shared" si="14"/>
        <v>133.33333333333331</v>
      </c>
      <c r="G137" s="31">
        <v>7000</v>
      </c>
    </row>
    <row r="138" spans="1:7" x14ac:dyDescent="0.25">
      <c r="A138" s="28" t="s">
        <v>127</v>
      </c>
      <c r="B138" s="28" t="s">
        <v>128</v>
      </c>
      <c r="C138" s="29" t="s">
        <v>129</v>
      </c>
      <c r="D138" s="30">
        <v>3000</v>
      </c>
      <c r="E138" s="49">
        <f t="shared" si="13"/>
        <v>0</v>
      </c>
      <c r="F138" s="49">
        <f t="shared" si="14"/>
        <v>0</v>
      </c>
      <c r="G138" s="31">
        <v>3000</v>
      </c>
    </row>
    <row r="139" spans="1:7" x14ac:dyDescent="0.25">
      <c r="A139" s="26" t="s">
        <v>0</v>
      </c>
      <c r="B139" s="26" t="s">
        <v>48</v>
      </c>
      <c r="C139" s="27" t="s">
        <v>49</v>
      </c>
      <c r="D139" s="24">
        <f>SUM(D140:D154)</f>
        <v>66650</v>
      </c>
      <c r="E139" s="48">
        <f t="shared" si="13"/>
        <v>27314</v>
      </c>
      <c r="F139" s="48">
        <f t="shared" si="14"/>
        <v>40.981245311327832</v>
      </c>
      <c r="G139" s="24">
        <f>SUM(G140:G154)</f>
        <v>93964</v>
      </c>
    </row>
    <row r="140" spans="1:7" x14ac:dyDescent="0.25">
      <c r="A140" s="28" t="s">
        <v>130</v>
      </c>
      <c r="B140" s="28" t="s">
        <v>131</v>
      </c>
      <c r="C140" s="29" t="s">
        <v>132</v>
      </c>
      <c r="D140" s="30">
        <v>6200</v>
      </c>
      <c r="E140" s="49">
        <f t="shared" si="13"/>
        <v>-200</v>
      </c>
      <c r="F140" s="49">
        <f t="shared" si="14"/>
        <v>-3.225806451612903</v>
      </c>
      <c r="G140" s="31">
        <v>6000</v>
      </c>
    </row>
    <row r="141" spans="1:7" x14ac:dyDescent="0.25">
      <c r="A141" s="28" t="s">
        <v>133</v>
      </c>
      <c r="B141" s="28" t="s">
        <v>131</v>
      </c>
      <c r="C141" s="29" t="s">
        <v>134</v>
      </c>
      <c r="D141" s="30">
        <v>3000</v>
      </c>
      <c r="E141" s="49">
        <f t="shared" si="13"/>
        <v>-2000</v>
      </c>
      <c r="F141" s="49">
        <f t="shared" si="14"/>
        <v>-66.666666666666657</v>
      </c>
      <c r="G141" s="31">
        <v>1000</v>
      </c>
    </row>
    <row r="142" spans="1:7" x14ac:dyDescent="0.25">
      <c r="A142" s="28" t="s">
        <v>135</v>
      </c>
      <c r="B142" s="28" t="s">
        <v>51</v>
      </c>
      <c r="C142" s="29" t="s">
        <v>52</v>
      </c>
      <c r="D142" s="30">
        <v>1200</v>
      </c>
      <c r="E142" s="49">
        <f t="shared" si="13"/>
        <v>11800</v>
      </c>
      <c r="F142" s="49">
        <f t="shared" si="14"/>
        <v>983.33333333333337</v>
      </c>
      <c r="G142" s="31">
        <v>13000</v>
      </c>
    </row>
    <row r="143" spans="1:7" x14ac:dyDescent="0.25">
      <c r="A143" s="28" t="s">
        <v>136</v>
      </c>
      <c r="B143" s="28" t="s">
        <v>51</v>
      </c>
      <c r="C143" s="29" t="s">
        <v>137</v>
      </c>
      <c r="D143" s="30">
        <v>3000</v>
      </c>
      <c r="E143" s="49">
        <f t="shared" si="13"/>
        <v>-2000</v>
      </c>
      <c r="F143" s="49">
        <f t="shared" si="14"/>
        <v>-66.666666666666657</v>
      </c>
      <c r="G143" s="31">
        <v>1000</v>
      </c>
    </row>
    <row r="144" spans="1:7" x14ac:dyDescent="0.25">
      <c r="A144" s="28" t="s">
        <v>138</v>
      </c>
      <c r="B144" s="28" t="s">
        <v>139</v>
      </c>
      <c r="C144" s="29" t="s">
        <v>140</v>
      </c>
      <c r="D144" s="30">
        <v>3000</v>
      </c>
      <c r="E144" s="49">
        <f t="shared" si="13"/>
        <v>-500</v>
      </c>
      <c r="F144" s="49">
        <f t="shared" si="14"/>
        <v>-16.666666666666664</v>
      </c>
      <c r="G144" s="31">
        <v>2500</v>
      </c>
    </row>
    <row r="145" spans="1:7" x14ac:dyDescent="0.25">
      <c r="A145" s="28" t="s">
        <v>141</v>
      </c>
      <c r="B145" s="28" t="s">
        <v>142</v>
      </c>
      <c r="C145" s="29" t="s">
        <v>143</v>
      </c>
      <c r="D145" s="30">
        <v>3750</v>
      </c>
      <c r="E145" s="49">
        <f t="shared" si="13"/>
        <v>-750</v>
      </c>
      <c r="F145" s="49">
        <f t="shared" si="14"/>
        <v>-20</v>
      </c>
      <c r="G145" s="31">
        <v>3000</v>
      </c>
    </row>
    <row r="146" spans="1:7" x14ac:dyDescent="0.25">
      <c r="A146" s="28" t="s">
        <v>144</v>
      </c>
      <c r="B146" s="28" t="s">
        <v>142</v>
      </c>
      <c r="C146" s="29" t="s">
        <v>145</v>
      </c>
      <c r="D146" s="30">
        <v>3400</v>
      </c>
      <c r="E146" s="49">
        <f t="shared" si="13"/>
        <v>1600</v>
      </c>
      <c r="F146" s="49">
        <f t="shared" si="14"/>
        <v>47.058823529411761</v>
      </c>
      <c r="G146" s="31">
        <v>5000</v>
      </c>
    </row>
    <row r="147" spans="1:7" x14ac:dyDescent="0.25">
      <c r="A147" s="28" t="s">
        <v>146</v>
      </c>
      <c r="B147" s="28" t="s">
        <v>142</v>
      </c>
      <c r="C147" s="29" t="s">
        <v>147</v>
      </c>
      <c r="D147" s="30">
        <v>2800</v>
      </c>
      <c r="E147" s="49">
        <f t="shared" si="13"/>
        <v>-800</v>
      </c>
      <c r="F147" s="49">
        <f t="shared" si="14"/>
        <v>-28.571428571428569</v>
      </c>
      <c r="G147" s="31">
        <v>2000</v>
      </c>
    </row>
    <row r="148" spans="1:7" x14ac:dyDescent="0.25">
      <c r="A148" s="28" t="s">
        <v>148</v>
      </c>
      <c r="B148" s="28" t="s">
        <v>142</v>
      </c>
      <c r="C148" s="29" t="s">
        <v>149</v>
      </c>
      <c r="D148" s="30">
        <v>500</v>
      </c>
      <c r="E148" s="49">
        <f t="shared" si="13"/>
        <v>-236</v>
      </c>
      <c r="F148" s="49">
        <f t="shared" si="14"/>
        <v>-47.199999999999996</v>
      </c>
      <c r="G148" s="31">
        <v>264</v>
      </c>
    </row>
    <row r="149" spans="1:7" x14ac:dyDescent="0.25">
      <c r="A149" s="28" t="s">
        <v>150</v>
      </c>
      <c r="B149" s="28" t="s">
        <v>151</v>
      </c>
      <c r="C149" s="78" t="s">
        <v>332</v>
      </c>
      <c r="D149" s="30">
        <v>13300</v>
      </c>
      <c r="E149" s="49">
        <f t="shared" si="13"/>
        <v>-300</v>
      </c>
      <c r="F149" s="49">
        <f t="shared" si="14"/>
        <v>-2.2556390977443606</v>
      </c>
      <c r="G149" s="31">
        <v>13000</v>
      </c>
    </row>
    <row r="150" spans="1:7" x14ac:dyDescent="0.25">
      <c r="A150" s="28" t="s">
        <v>152</v>
      </c>
      <c r="B150" s="28" t="s">
        <v>153</v>
      </c>
      <c r="C150" s="29" t="s">
        <v>154</v>
      </c>
      <c r="D150" s="30">
        <v>5000</v>
      </c>
      <c r="E150" s="49">
        <f t="shared" si="13"/>
        <v>-5000</v>
      </c>
      <c r="F150" s="49">
        <f t="shared" si="14"/>
        <v>-100</v>
      </c>
      <c r="G150" s="31">
        <v>0</v>
      </c>
    </row>
    <row r="151" spans="1:7" x14ac:dyDescent="0.25">
      <c r="A151" s="28"/>
      <c r="B151" s="28">
        <v>3237</v>
      </c>
      <c r="C151" s="78" t="s">
        <v>333</v>
      </c>
      <c r="D151" s="30">
        <v>5000</v>
      </c>
      <c r="E151" s="49">
        <f t="shared" si="13"/>
        <v>11000</v>
      </c>
      <c r="F151" s="49">
        <f t="shared" si="14"/>
        <v>220.00000000000003</v>
      </c>
      <c r="G151" s="31">
        <v>16000</v>
      </c>
    </row>
    <row r="152" spans="1:7" x14ac:dyDescent="0.25">
      <c r="A152" s="28" t="s">
        <v>155</v>
      </c>
      <c r="B152" s="28" t="s">
        <v>156</v>
      </c>
      <c r="C152" s="29" t="s">
        <v>157</v>
      </c>
      <c r="D152" s="30">
        <v>9500</v>
      </c>
      <c r="E152" s="49">
        <f t="shared" si="13"/>
        <v>-1300</v>
      </c>
      <c r="F152" s="49">
        <f t="shared" si="14"/>
        <v>-13.684210526315791</v>
      </c>
      <c r="G152" s="31">
        <v>8200</v>
      </c>
    </row>
    <row r="153" spans="1:7" x14ac:dyDescent="0.25">
      <c r="A153" s="28" t="s">
        <v>158</v>
      </c>
      <c r="B153" s="28" t="s">
        <v>159</v>
      </c>
      <c r="C153" s="29" t="s">
        <v>160</v>
      </c>
      <c r="D153" s="30">
        <v>3000</v>
      </c>
      <c r="E153" s="49">
        <f t="shared" ref="E153:E217" si="18">G153-D153</f>
        <v>-2000</v>
      </c>
      <c r="F153" s="49">
        <f t="shared" ref="F153:F217" si="19">E153/D153*100</f>
        <v>-66.666666666666657</v>
      </c>
      <c r="G153" s="31">
        <v>1000</v>
      </c>
    </row>
    <row r="154" spans="1:7" x14ac:dyDescent="0.25">
      <c r="A154" s="28" t="s">
        <v>161</v>
      </c>
      <c r="B154" s="28" t="s">
        <v>159</v>
      </c>
      <c r="C154" s="29" t="s">
        <v>162</v>
      </c>
      <c r="D154" s="30">
        <v>4000</v>
      </c>
      <c r="E154" s="49">
        <f t="shared" si="18"/>
        <v>18000</v>
      </c>
      <c r="F154" s="49">
        <f t="shared" si="19"/>
        <v>450</v>
      </c>
      <c r="G154" s="31">
        <v>22000</v>
      </c>
    </row>
    <row r="155" spans="1:7" x14ac:dyDescent="0.25">
      <c r="A155" s="26" t="s">
        <v>0</v>
      </c>
      <c r="B155" s="26" t="s">
        <v>163</v>
      </c>
      <c r="C155" s="27" t="s">
        <v>164</v>
      </c>
      <c r="D155" s="24">
        <f>D156+D157+D158</f>
        <v>22250</v>
      </c>
      <c r="E155" s="48">
        <f t="shared" si="18"/>
        <v>1500</v>
      </c>
      <c r="F155" s="48">
        <f t="shared" si="19"/>
        <v>6.7415730337078648</v>
      </c>
      <c r="G155" s="24">
        <f>G156+G157+G158</f>
        <v>23750</v>
      </c>
    </row>
    <row r="156" spans="1:7" x14ac:dyDescent="0.25">
      <c r="A156" s="28" t="s">
        <v>165</v>
      </c>
      <c r="B156" s="28" t="s">
        <v>166</v>
      </c>
      <c r="C156" s="29" t="s">
        <v>167</v>
      </c>
      <c r="D156" s="30">
        <v>9500</v>
      </c>
      <c r="E156" s="49">
        <f t="shared" si="18"/>
        <v>4000</v>
      </c>
      <c r="F156" s="49">
        <f t="shared" si="19"/>
        <v>42.105263157894733</v>
      </c>
      <c r="G156" s="31">
        <v>13500</v>
      </c>
    </row>
    <row r="157" spans="1:7" ht="24" x14ac:dyDescent="0.25">
      <c r="A157" s="28" t="s">
        <v>168</v>
      </c>
      <c r="B157" s="28" t="s">
        <v>169</v>
      </c>
      <c r="C157" s="29" t="s">
        <v>170</v>
      </c>
      <c r="D157" s="30">
        <v>10000</v>
      </c>
      <c r="E157" s="49">
        <f t="shared" si="18"/>
        <v>-7750</v>
      </c>
      <c r="F157" s="49">
        <f t="shared" si="19"/>
        <v>-77.5</v>
      </c>
      <c r="G157" s="31">
        <v>2250</v>
      </c>
    </row>
    <row r="158" spans="1:7" x14ac:dyDescent="0.25">
      <c r="A158" s="28" t="s">
        <v>171</v>
      </c>
      <c r="B158" s="28" t="s">
        <v>172</v>
      </c>
      <c r="C158" s="29" t="s">
        <v>164</v>
      </c>
      <c r="D158" s="30">
        <v>2750</v>
      </c>
      <c r="E158" s="49">
        <f t="shared" si="18"/>
        <v>5250</v>
      </c>
      <c r="F158" s="49">
        <f t="shared" si="19"/>
        <v>190.90909090909091</v>
      </c>
      <c r="G158" s="31">
        <v>8000</v>
      </c>
    </row>
    <row r="159" spans="1:7" x14ac:dyDescent="0.25">
      <c r="A159" s="26" t="s">
        <v>0</v>
      </c>
      <c r="B159" s="26" t="s">
        <v>53</v>
      </c>
      <c r="C159" s="27" t="s">
        <v>54</v>
      </c>
      <c r="D159" s="24">
        <f>D160</f>
        <v>10760</v>
      </c>
      <c r="E159" s="48">
        <f t="shared" si="18"/>
        <v>636</v>
      </c>
      <c r="F159" s="48">
        <f t="shared" si="19"/>
        <v>5.9107806691449811</v>
      </c>
      <c r="G159" s="24">
        <f>G160</f>
        <v>11396</v>
      </c>
    </row>
    <row r="160" spans="1:7" x14ac:dyDescent="0.25">
      <c r="A160" s="26" t="s">
        <v>0</v>
      </c>
      <c r="B160" s="26" t="s">
        <v>173</v>
      </c>
      <c r="C160" s="27" t="s">
        <v>174</v>
      </c>
      <c r="D160" s="24">
        <f>D161+D162</f>
        <v>10760</v>
      </c>
      <c r="E160" s="48">
        <f t="shared" si="18"/>
        <v>636</v>
      </c>
      <c r="F160" s="48">
        <f t="shared" si="19"/>
        <v>5.9107806691449811</v>
      </c>
      <c r="G160" s="24">
        <f>G161+G162</f>
        <v>11396</v>
      </c>
    </row>
    <row r="161" spans="1:7" x14ac:dyDescent="0.25">
      <c r="A161" s="28" t="s">
        <v>175</v>
      </c>
      <c r="B161" s="28" t="s">
        <v>176</v>
      </c>
      <c r="C161" s="29" t="s">
        <v>177</v>
      </c>
      <c r="D161" s="30">
        <v>9600</v>
      </c>
      <c r="E161" s="49">
        <f t="shared" si="18"/>
        <v>-2600</v>
      </c>
      <c r="F161" s="49">
        <f t="shared" si="19"/>
        <v>-27.083333333333332</v>
      </c>
      <c r="G161" s="31">
        <v>7000</v>
      </c>
    </row>
    <row r="162" spans="1:7" x14ac:dyDescent="0.25">
      <c r="A162" s="28" t="s">
        <v>178</v>
      </c>
      <c r="B162" s="28" t="s">
        <v>179</v>
      </c>
      <c r="C162" s="29" t="s">
        <v>180</v>
      </c>
      <c r="D162" s="30">
        <v>1160</v>
      </c>
      <c r="E162" s="49">
        <f t="shared" si="18"/>
        <v>3236</v>
      </c>
      <c r="F162" s="49">
        <f t="shared" si="19"/>
        <v>278.9655172413793</v>
      </c>
      <c r="G162" s="31">
        <v>4396</v>
      </c>
    </row>
    <row r="163" spans="1:7" x14ac:dyDescent="0.25">
      <c r="A163" s="22" t="s">
        <v>0</v>
      </c>
      <c r="B163" s="22" t="s">
        <v>181</v>
      </c>
      <c r="C163" s="23" t="s">
        <v>182</v>
      </c>
      <c r="D163" s="25">
        <f t="shared" ref="D163:G164" si="20">D164</f>
        <v>7000</v>
      </c>
      <c r="E163" s="48">
        <f t="shared" si="18"/>
        <v>0</v>
      </c>
      <c r="F163" s="48">
        <f t="shared" si="19"/>
        <v>0</v>
      </c>
      <c r="G163" s="25">
        <f t="shared" si="20"/>
        <v>7000</v>
      </c>
    </row>
    <row r="164" spans="1:7" x14ac:dyDescent="0.25">
      <c r="A164" s="26" t="s">
        <v>0</v>
      </c>
      <c r="B164" s="26" t="s">
        <v>183</v>
      </c>
      <c r="C164" s="27" t="s">
        <v>184</v>
      </c>
      <c r="D164" s="24">
        <f t="shared" si="20"/>
        <v>7000</v>
      </c>
      <c r="E164" s="48">
        <f t="shared" si="18"/>
        <v>0</v>
      </c>
      <c r="F164" s="48">
        <f t="shared" si="19"/>
        <v>0</v>
      </c>
      <c r="G164" s="24">
        <f t="shared" si="20"/>
        <v>7000</v>
      </c>
    </row>
    <row r="165" spans="1:7" x14ac:dyDescent="0.25">
      <c r="A165" s="26" t="s">
        <v>0</v>
      </c>
      <c r="B165" s="26" t="s">
        <v>185</v>
      </c>
      <c r="C165" s="27" t="s">
        <v>186</v>
      </c>
      <c r="D165" s="24">
        <f>D166</f>
        <v>7000</v>
      </c>
      <c r="E165" s="48">
        <f t="shared" si="18"/>
        <v>0</v>
      </c>
      <c r="F165" s="48">
        <f t="shared" si="19"/>
        <v>0</v>
      </c>
      <c r="G165" s="24">
        <f>G166</f>
        <v>7000</v>
      </c>
    </row>
    <row r="166" spans="1:7" x14ac:dyDescent="0.25">
      <c r="A166" s="28" t="s">
        <v>187</v>
      </c>
      <c r="B166" s="28" t="s">
        <v>188</v>
      </c>
      <c r="C166" s="29" t="s">
        <v>189</v>
      </c>
      <c r="D166" s="30">
        <v>7000</v>
      </c>
      <c r="E166" s="49">
        <f t="shared" si="18"/>
        <v>0</v>
      </c>
      <c r="F166" s="49">
        <f t="shared" si="19"/>
        <v>0</v>
      </c>
      <c r="G166" s="31">
        <v>7000</v>
      </c>
    </row>
    <row r="167" spans="1:7" x14ac:dyDescent="0.25">
      <c r="A167" s="28"/>
      <c r="B167" s="117">
        <v>9</v>
      </c>
      <c r="C167" s="118" t="s">
        <v>343</v>
      </c>
      <c r="D167" s="119">
        <f>D168</f>
        <v>0</v>
      </c>
      <c r="E167" s="48">
        <f t="shared" si="18"/>
        <v>100</v>
      </c>
      <c r="F167" s="48">
        <v>100</v>
      </c>
      <c r="G167" s="119">
        <f>G168</f>
        <v>100</v>
      </c>
    </row>
    <row r="168" spans="1:7" x14ac:dyDescent="0.25">
      <c r="A168" s="28"/>
      <c r="B168" s="117">
        <v>92</v>
      </c>
      <c r="C168" s="118" t="s">
        <v>305</v>
      </c>
      <c r="D168" s="119">
        <f>D169</f>
        <v>0</v>
      </c>
      <c r="E168" s="48">
        <f t="shared" si="18"/>
        <v>100</v>
      </c>
      <c r="F168" s="48">
        <v>100</v>
      </c>
      <c r="G168" s="119">
        <f>G169</f>
        <v>100</v>
      </c>
    </row>
    <row r="169" spans="1:7" x14ac:dyDescent="0.25">
      <c r="A169" s="28"/>
      <c r="B169" s="117">
        <v>922</v>
      </c>
      <c r="C169" s="118" t="s">
        <v>306</v>
      </c>
      <c r="D169" s="119">
        <f>D170</f>
        <v>0</v>
      </c>
      <c r="E169" s="48">
        <f t="shared" si="18"/>
        <v>100</v>
      </c>
      <c r="F169" s="48">
        <v>100</v>
      </c>
      <c r="G169" s="119">
        <f>G170</f>
        <v>100</v>
      </c>
    </row>
    <row r="170" spans="1:7" x14ac:dyDescent="0.25">
      <c r="A170" s="28"/>
      <c r="B170" s="28">
        <v>9222</v>
      </c>
      <c r="C170" s="29" t="s">
        <v>342</v>
      </c>
      <c r="D170" s="31">
        <v>0</v>
      </c>
      <c r="E170" s="49">
        <f t="shared" si="18"/>
        <v>100</v>
      </c>
      <c r="F170" s="49">
        <v>100</v>
      </c>
      <c r="G170" s="31">
        <v>100</v>
      </c>
    </row>
    <row r="171" spans="1:7" x14ac:dyDescent="0.25">
      <c r="A171" s="82" t="s">
        <v>20</v>
      </c>
      <c r="B171" s="82" t="s">
        <v>190</v>
      </c>
      <c r="C171" s="83" t="s">
        <v>191</v>
      </c>
      <c r="D171" s="84">
        <f t="shared" ref="D171:G173" si="21">D172</f>
        <v>41000</v>
      </c>
      <c r="E171" s="58">
        <f t="shared" si="18"/>
        <v>9000</v>
      </c>
      <c r="F171" s="58">
        <f t="shared" si="19"/>
        <v>21.951219512195124</v>
      </c>
      <c r="G171" s="84">
        <f t="shared" si="21"/>
        <v>50000</v>
      </c>
    </row>
    <row r="172" spans="1:7" x14ac:dyDescent="0.25">
      <c r="A172" s="94" t="s">
        <v>29</v>
      </c>
      <c r="B172" s="94" t="s">
        <v>30</v>
      </c>
      <c r="C172" s="95" t="s">
        <v>25</v>
      </c>
      <c r="D172" s="96">
        <f t="shared" si="21"/>
        <v>41000</v>
      </c>
      <c r="E172" s="57">
        <f t="shared" si="18"/>
        <v>9000</v>
      </c>
      <c r="F172" s="57">
        <f t="shared" si="19"/>
        <v>21.951219512195124</v>
      </c>
      <c r="G172" s="96">
        <f t="shared" si="21"/>
        <v>50000</v>
      </c>
    </row>
    <row r="173" spans="1:7" x14ac:dyDescent="0.25">
      <c r="A173" s="22" t="s">
        <v>0</v>
      </c>
      <c r="B173" s="22" t="s">
        <v>21</v>
      </c>
      <c r="C173" s="23" t="s">
        <v>22</v>
      </c>
      <c r="D173" s="25">
        <f t="shared" si="21"/>
        <v>41000</v>
      </c>
      <c r="E173" s="48">
        <f t="shared" si="18"/>
        <v>9000</v>
      </c>
      <c r="F173" s="48">
        <f t="shared" si="19"/>
        <v>21.951219512195124</v>
      </c>
      <c r="G173" s="25">
        <f t="shared" si="21"/>
        <v>50000</v>
      </c>
    </row>
    <row r="174" spans="1:7" x14ac:dyDescent="0.25">
      <c r="A174" s="26" t="s">
        <v>0</v>
      </c>
      <c r="B174" s="26" t="s">
        <v>38</v>
      </c>
      <c r="C174" s="27" t="s">
        <v>39</v>
      </c>
      <c r="D174" s="24">
        <f>D175+D183+D185</f>
        <v>41000</v>
      </c>
      <c r="E174" s="48">
        <f t="shared" si="18"/>
        <v>9000</v>
      </c>
      <c r="F174" s="48">
        <f t="shared" si="19"/>
        <v>21.951219512195124</v>
      </c>
      <c r="G174" s="24">
        <f>G175+G183+G185</f>
        <v>50000</v>
      </c>
    </row>
    <row r="175" spans="1:7" x14ac:dyDescent="0.25">
      <c r="A175" s="26" t="s">
        <v>0</v>
      </c>
      <c r="B175" s="26" t="s">
        <v>40</v>
      </c>
      <c r="C175" s="27" t="s">
        <v>41</v>
      </c>
      <c r="D175" s="24">
        <f>SUM(D176:D182)</f>
        <v>38500</v>
      </c>
      <c r="E175" s="48">
        <f t="shared" si="18"/>
        <v>11500</v>
      </c>
      <c r="F175" s="48">
        <f t="shared" si="19"/>
        <v>29.870129870129869</v>
      </c>
      <c r="G175" s="24">
        <f>SUM(G176:G182)</f>
        <v>50000</v>
      </c>
    </row>
    <row r="176" spans="1:7" x14ac:dyDescent="0.25">
      <c r="A176" s="28" t="s">
        <v>192</v>
      </c>
      <c r="B176" s="28" t="s">
        <v>72</v>
      </c>
      <c r="C176" s="29" t="s">
        <v>106</v>
      </c>
      <c r="D176" s="30">
        <v>1000</v>
      </c>
      <c r="E176" s="49">
        <f t="shared" si="18"/>
        <v>-1000</v>
      </c>
      <c r="F176" s="49">
        <f t="shared" si="19"/>
        <v>-100</v>
      </c>
      <c r="G176" s="31">
        <v>0</v>
      </c>
    </row>
    <row r="177" spans="1:7" x14ac:dyDescent="0.25">
      <c r="A177" s="28" t="s">
        <v>193</v>
      </c>
      <c r="B177" s="28" t="s">
        <v>72</v>
      </c>
      <c r="C177" s="29" t="s">
        <v>108</v>
      </c>
      <c r="D177" s="30">
        <v>1750</v>
      </c>
      <c r="E177" s="49">
        <f t="shared" si="18"/>
        <v>-550</v>
      </c>
      <c r="F177" s="49">
        <f t="shared" si="19"/>
        <v>-31.428571428571427</v>
      </c>
      <c r="G177" s="31">
        <v>1200</v>
      </c>
    </row>
    <row r="178" spans="1:7" x14ac:dyDescent="0.25">
      <c r="A178" s="28" t="s">
        <v>194</v>
      </c>
      <c r="B178" s="28" t="s">
        <v>72</v>
      </c>
      <c r="C178" s="29" t="s">
        <v>112</v>
      </c>
      <c r="D178" s="30">
        <v>9000</v>
      </c>
      <c r="E178" s="49">
        <f t="shared" si="18"/>
        <v>2000</v>
      </c>
      <c r="F178" s="49">
        <f t="shared" si="19"/>
        <v>22.222222222222221</v>
      </c>
      <c r="G178" s="31">
        <v>11000</v>
      </c>
    </row>
    <row r="179" spans="1:7" x14ac:dyDescent="0.25">
      <c r="A179" s="28" t="s">
        <v>195</v>
      </c>
      <c r="B179" s="28" t="s">
        <v>72</v>
      </c>
      <c r="C179" s="29" t="s">
        <v>110</v>
      </c>
      <c r="D179" s="30">
        <v>9000</v>
      </c>
      <c r="E179" s="49">
        <f t="shared" si="18"/>
        <v>-1000</v>
      </c>
      <c r="F179" s="49">
        <f t="shared" si="19"/>
        <v>-11.111111111111111</v>
      </c>
      <c r="G179" s="31">
        <v>8000</v>
      </c>
    </row>
    <row r="180" spans="1:7" x14ac:dyDescent="0.25">
      <c r="A180" s="28" t="s">
        <v>196</v>
      </c>
      <c r="B180" s="28" t="s">
        <v>76</v>
      </c>
      <c r="C180" s="29" t="s">
        <v>79</v>
      </c>
      <c r="D180" s="30">
        <v>9000</v>
      </c>
      <c r="E180" s="49">
        <f t="shared" si="18"/>
        <v>8000</v>
      </c>
      <c r="F180" s="49">
        <f t="shared" si="19"/>
        <v>88.888888888888886</v>
      </c>
      <c r="G180" s="31">
        <v>17000</v>
      </c>
    </row>
    <row r="181" spans="1:7" x14ac:dyDescent="0.25">
      <c r="A181" s="28" t="s">
        <v>197</v>
      </c>
      <c r="B181" s="28" t="s">
        <v>76</v>
      </c>
      <c r="C181" s="29" t="s">
        <v>77</v>
      </c>
      <c r="D181" s="30">
        <v>7250</v>
      </c>
      <c r="E181" s="49">
        <f t="shared" si="18"/>
        <v>3550</v>
      </c>
      <c r="F181" s="49">
        <f t="shared" si="19"/>
        <v>48.96551724137931</v>
      </c>
      <c r="G181" s="31">
        <v>10800</v>
      </c>
    </row>
    <row r="182" spans="1:7" x14ac:dyDescent="0.25">
      <c r="A182" s="28" t="s">
        <v>198</v>
      </c>
      <c r="B182" s="28" t="s">
        <v>128</v>
      </c>
      <c r="C182" s="29" t="s">
        <v>129</v>
      </c>
      <c r="D182" s="30">
        <v>1500</v>
      </c>
      <c r="E182" s="49">
        <f t="shared" si="18"/>
        <v>500</v>
      </c>
      <c r="F182" s="49">
        <f t="shared" si="19"/>
        <v>33.333333333333329</v>
      </c>
      <c r="G182" s="31">
        <v>2000</v>
      </c>
    </row>
    <row r="183" spans="1:7" x14ac:dyDescent="0.25">
      <c r="A183" s="26" t="s">
        <v>0</v>
      </c>
      <c r="B183" s="26" t="s">
        <v>48</v>
      </c>
      <c r="C183" s="27" t="s">
        <v>49</v>
      </c>
      <c r="D183" s="24">
        <f>D184</f>
        <v>1000</v>
      </c>
      <c r="E183" s="48">
        <f t="shared" si="18"/>
        <v>-1000</v>
      </c>
      <c r="F183" s="48">
        <f t="shared" si="19"/>
        <v>-100</v>
      </c>
      <c r="G183" s="138">
        <f>G184</f>
        <v>0</v>
      </c>
    </row>
    <row r="184" spans="1:7" x14ac:dyDescent="0.25">
      <c r="A184" s="28" t="s">
        <v>199</v>
      </c>
      <c r="B184" s="28" t="s">
        <v>159</v>
      </c>
      <c r="C184" s="29" t="s">
        <v>162</v>
      </c>
      <c r="D184" s="30">
        <v>1000</v>
      </c>
      <c r="E184" s="49">
        <f t="shared" si="18"/>
        <v>-1000</v>
      </c>
      <c r="F184" s="49">
        <f t="shared" si="19"/>
        <v>-100</v>
      </c>
      <c r="G184" s="31">
        <v>0</v>
      </c>
    </row>
    <row r="185" spans="1:7" x14ac:dyDescent="0.25">
      <c r="A185" s="26" t="s">
        <v>0</v>
      </c>
      <c r="B185" s="26" t="s">
        <v>163</v>
      </c>
      <c r="C185" s="27" t="s">
        <v>164</v>
      </c>
      <c r="D185" s="24">
        <f>D186</f>
        <v>1500</v>
      </c>
      <c r="E185" s="48">
        <f t="shared" si="18"/>
        <v>-1500</v>
      </c>
      <c r="F185" s="48">
        <f t="shared" si="19"/>
        <v>-100</v>
      </c>
      <c r="G185" s="138">
        <f>G186</f>
        <v>0</v>
      </c>
    </row>
    <row r="186" spans="1:7" x14ac:dyDescent="0.25">
      <c r="A186" s="28" t="s">
        <v>200</v>
      </c>
      <c r="B186" s="28" t="s">
        <v>172</v>
      </c>
      <c r="C186" s="29" t="s">
        <v>164</v>
      </c>
      <c r="D186" s="30">
        <v>1500</v>
      </c>
      <c r="E186" s="49">
        <f t="shared" si="18"/>
        <v>-1500</v>
      </c>
      <c r="F186" s="49">
        <f t="shared" si="19"/>
        <v>-100</v>
      </c>
      <c r="G186" s="31">
        <v>0</v>
      </c>
    </row>
    <row r="187" spans="1:7" x14ac:dyDescent="0.25">
      <c r="A187" s="38" t="s">
        <v>278</v>
      </c>
      <c r="B187" s="38" t="s">
        <v>323</v>
      </c>
      <c r="C187" s="38" t="s">
        <v>324</v>
      </c>
      <c r="D187" s="58">
        <f t="shared" ref="D187:G189" si="22">D188</f>
        <v>0</v>
      </c>
      <c r="E187" s="58">
        <f t="shared" si="18"/>
        <v>8000</v>
      </c>
      <c r="F187" s="58">
        <v>100</v>
      </c>
      <c r="G187" s="58">
        <f t="shared" ref="G187" si="23">G188</f>
        <v>8000</v>
      </c>
    </row>
    <row r="188" spans="1:7" x14ac:dyDescent="0.25">
      <c r="A188" s="39" t="s">
        <v>280</v>
      </c>
      <c r="B188" s="39" t="s">
        <v>30</v>
      </c>
      <c r="C188" s="39" t="s">
        <v>25</v>
      </c>
      <c r="D188" s="57">
        <f t="shared" si="22"/>
        <v>0</v>
      </c>
      <c r="E188" s="57">
        <f t="shared" si="18"/>
        <v>8000</v>
      </c>
      <c r="F188" s="57">
        <v>100</v>
      </c>
      <c r="G188" s="57">
        <f>G189+G193</f>
        <v>8000</v>
      </c>
    </row>
    <row r="189" spans="1:7" x14ac:dyDescent="0.25">
      <c r="A189" s="22" t="s">
        <v>0</v>
      </c>
      <c r="B189" s="22" t="s">
        <v>21</v>
      </c>
      <c r="C189" s="23" t="s">
        <v>22</v>
      </c>
      <c r="D189" s="25">
        <f t="shared" si="22"/>
        <v>0</v>
      </c>
      <c r="E189" s="48">
        <f t="shared" si="18"/>
        <v>1000</v>
      </c>
      <c r="F189" s="48">
        <v>100</v>
      </c>
      <c r="G189" s="25">
        <f t="shared" si="22"/>
        <v>1000</v>
      </c>
    </row>
    <row r="190" spans="1:7" x14ac:dyDescent="0.25">
      <c r="A190" s="26" t="s">
        <v>0</v>
      </c>
      <c r="B190" s="26" t="s">
        <v>38</v>
      </c>
      <c r="C190" s="27" t="s">
        <v>39</v>
      </c>
      <c r="D190" s="24">
        <f>D191</f>
        <v>0</v>
      </c>
      <c r="E190" s="48">
        <f t="shared" si="18"/>
        <v>1000</v>
      </c>
      <c r="F190" s="48">
        <v>100</v>
      </c>
      <c r="G190" s="24">
        <f>G191</f>
        <v>1000</v>
      </c>
    </row>
    <row r="191" spans="1:7" x14ac:dyDescent="0.25">
      <c r="A191" s="26" t="s">
        <v>0</v>
      </c>
      <c r="B191" s="26" t="s">
        <v>40</v>
      </c>
      <c r="C191" s="27" t="s">
        <v>41</v>
      </c>
      <c r="D191" s="24">
        <f>D192</f>
        <v>0</v>
      </c>
      <c r="E191" s="48">
        <f t="shared" si="18"/>
        <v>1000</v>
      </c>
      <c r="F191" s="48">
        <v>100</v>
      </c>
      <c r="G191" s="24">
        <f>G192</f>
        <v>1000</v>
      </c>
    </row>
    <row r="192" spans="1:7" x14ac:dyDescent="0.25">
      <c r="A192" s="120" t="s">
        <v>302</v>
      </c>
      <c r="B192" s="120" t="s">
        <v>72</v>
      </c>
      <c r="C192" s="121" t="s">
        <v>269</v>
      </c>
      <c r="D192" s="122">
        <v>0</v>
      </c>
      <c r="E192" s="49">
        <f t="shared" si="18"/>
        <v>1000</v>
      </c>
      <c r="F192" s="49">
        <v>100</v>
      </c>
      <c r="G192" s="123">
        <v>1000</v>
      </c>
    </row>
    <row r="193" spans="1:7" x14ac:dyDescent="0.25">
      <c r="A193" s="15"/>
      <c r="B193" s="79">
        <v>4</v>
      </c>
      <c r="C193" s="80" t="s">
        <v>182</v>
      </c>
      <c r="D193" s="116">
        <f t="shared" ref="D193:G195" si="24">D194</f>
        <v>0</v>
      </c>
      <c r="E193" s="48">
        <f t="shared" si="18"/>
        <v>7000</v>
      </c>
      <c r="F193" s="48">
        <v>100</v>
      </c>
      <c r="G193" s="116">
        <f t="shared" si="24"/>
        <v>7000</v>
      </c>
    </row>
    <row r="194" spans="1:7" x14ac:dyDescent="0.25">
      <c r="A194" s="15"/>
      <c r="B194" s="79">
        <v>42</v>
      </c>
      <c r="C194" s="80" t="s">
        <v>184</v>
      </c>
      <c r="D194" s="116">
        <f t="shared" si="24"/>
        <v>0</v>
      </c>
      <c r="E194" s="48">
        <f t="shared" si="18"/>
        <v>7000</v>
      </c>
      <c r="F194" s="48">
        <v>100</v>
      </c>
      <c r="G194" s="116">
        <f t="shared" si="24"/>
        <v>7000</v>
      </c>
    </row>
    <row r="195" spans="1:7" x14ac:dyDescent="0.25">
      <c r="A195" s="15"/>
      <c r="B195" s="79">
        <v>422</v>
      </c>
      <c r="C195" s="80" t="s">
        <v>186</v>
      </c>
      <c r="D195" s="116">
        <f t="shared" si="24"/>
        <v>0</v>
      </c>
      <c r="E195" s="48">
        <f t="shared" si="18"/>
        <v>7000</v>
      </c>
      <c r="F195" s="48">
        <v>100</v>
      </c>
      <c r="G195" s="116">
        <f t="shared" si="24"/>
        <v>7000</v>
      </c>
    </row>
    <row r="196" spans="1:7" x14ac:dyDescent="0.25">
      <c r="A196" s="15"/>
      <c r="B196" s="15">
        <v>4221</v>
      </c>
      <c r="C196" s="70" t="s">
        <v>341</v>
      </c>
      <c r="D196" s="17">
        <v>0</v>
      </c>
      <c r="E196" s="49">
        <f t="shared" si="18"/>
        <v>7000</v>
      </c>
      <c r="F196" s="49">
        <v>100</v>
      </c>
      <c r="G196" s="18">
        <v>7000</v>
      </c>
    </row>
    <row r="197" spans="1:7" x14ac:dyDescent="0.25">
      <c r="A197" s="2"/>
      <c r="B197" s="2"/>
      <c r="C197" s="135"/>
      <c r="D197" s="6"/>
      <c r="E197" s="126"/>
      <c r="F197" s="126"/>
      <c r="G197" s="7"/>
    </row>
    <row r="198" spans="1:7" x14ac:dyDescent="0.25">
      <c r="A198" s="2"/>
      <c r="B198" s="2"/>
      <c r="C198" s="3"/>
      <c r="D198" s="6"/>
      <c r="E198" s="125"/>
      <c r="F198" s="125"/>
      <c r="G198" s="7"/>
    </row>
    <row r="199" spans="1:7" ht="24" x14ac:dyDescent="0.25">
      <c r="A199" s="88" t="s">
        <v>19</v>
      </c>
      <c r="B199" s="88" t="s">
        <v>201</v>
      </c>
      <c r="C199" s="89" t="s">
        <v>202</v>
      </c>
      <c r="D199" s="90">
        <f>D200+D240+D249</f>
        <v>90500</v>
      </c>
      <c r="E199" s="65">
        <f t="shared" si="18"/>
        <v>-1500</v>
      </c>
      <c r="F199" s="65">
        <f t="shared" si="19"/>
        <v>-1.6574585635359116</v>
      </c>
      <c r="G199" s="90">
        <f>G200+G240+G249</f>
        <v>89000</v>
      </c>
    </row>
    <row r="200" spans="1:7" x14ac:dyDescent="0.25">
      <c r="A200" s="85" t="s">
        <v>20</v>
      </c>
      <c r="B200" s="85" t="s">
        <v>27</v>
      </c>
      <c r="C200" s="86" t="s">
        <v>28</v>
      </c>
      <c r="D200" s="87">
        <f>D201</f>
        <v>59000</v>
      </c>
      <c r="E200" s="58">
        <f t="shared" si="18"/>
        <v>0</v>
      </c>
      <c r="F200" s="58">
        <f t="shared" si="19"/>
        <v>0</v>
      </c>
      <c r="G200" s="87">
        <f>G201</f>
        <v>59000</v>
      </c>
    </row>
    <row r="201" spans="1:7" x14ac:dyDescent="0.25">
      <c r="A201" s="97" t="s">
        <v>29</v>
      </c>
      <c r="B201" s="97" t="s">
        <v>30</v>
      </c>
      <c r="C201" s="98" t="s">
        <v>25</v>
      </c>
      <c r="D201" s="99">
        <f>D202</f>
        <v>59000</v>
      </c>
      <c r="E201" s="57">
        <f t="shared" si="18"/>
        <v>0</v>
      </c>
      <c r="F201" s="57">
        <f t="shared" si="19"/>
        <v>0</v>
      </c>
      <c r="G201" s="99">
        <f>G202</f>
        <v>59000</v>
      </c>
    </row>
    <row r="202" spans="1:7" x14ac:dyDescent="0.25">
      <c r="A202" s="9" t="s">
        <v>0</v>
      </c>
      <c r="B202" s="9" t="s">
        <v>21</v>
      </c>
      <c r="C202" s="10" t="s">
        <v>22</v>
      </c>
      <c r="D202" s="11">
        <f>D203+D210+D237</f>
        <v>59000</v>
      </c>
      <c r="E202" s="48">
        <f t="shared" si="18"/>
        <v>0</v>
      </c>
      <c r="F202" s="139">
        <f t="shared" si="19"/>
        <v>0</v>
      </c>
      <c r="G202" s="11">
        <f>G203+G210+G237</f>
        <v>59000</v>
      </c>
    </row>
    <row r="203" spans="1:7" x14ac:dyDescent="0.25">
      <c r="A203" s="12" t="s">
        <v>0</v>
      </c>
      <c r="B203" s="12" t="s">
        <v>31</v>
      </c>
      <c r="C203" s="13" t="s">
        <v>32</v>
      </c>
      <c r="D203" s="14">
        <f>D204+D206+D208</f>
        <v>42300</v>
      </c>
      <c r="E203" s="48">
        <f t="shared" si="18"/>
        <v>-15300</v>
      </c>
      <c r="F203" s="48">
        <f t="shared" si="19"/>
        <v>-36.170212765957451</v>
      </c>
      <c r="G203" s="14">
        <f>G204+G206+G208</f>
        <v>27000</v>
      </c>
    </row>
    <row r="204" spans="1:7" x14ac:dyDescent="0.25">
      <c r="A204" s="12" t="s">
        <v>0</v>
      </c>
      <c r="B204" s="12" t="s">
        <v>33</v>
      </c>
      <c r="C204" s="13" t="s">
        <v>34</v>
      </c>
      <c r="D204" s="14">
        <f>D205</f>
        <v>35000</v>
      </c>
      <c r="E204" s="48">
        <f t="shared" si="18"/>
        <v>-15000</v>
      </c>
      <c r="F204" s="48">
        <f t="shared" si="19"/>
        <v>-42.857142857142854</v>
      </c>
      <c r="G204" s="14">
        <f>G205</f>
        <v>20000</v>
      </c>
    </row>
    <row r="205" spans="1:7" x14ac:dyDescent="0.25">
      <c r="A205" s="15" t="s">
        <v>203</v>
      </c>
      <c r="B205" s="15" t="s">
        <v>36</v>
      </c>
      <c r="C205" s="16" t="s">
        <v>204</v>
      </c>
      <c r="D205" s="17">
        <v>35000</v>
      </c>
      <c r="E205" s="49">
        <f t="shared" si="18"/>
        <v>-15000</v>
      </c>
      <c r="F205" s="49">
        <f t="shared" si="19"/>
        <v>-42.857142857142854</v>
      </c>
      <c r="G205" s="18">
        <v>20000</v>
      </c>
    </row>
    <row r="206" spans="1:7" x14ac:dyDescent="0.25">
      <c r="A206" s="12" t="s">
        <v>0</v>
      </c>
      <c r="B206" s="12" t="s">
        <v>83</v>
      </c>
      <c r="C206" s="13" t="s">
        <v>84</v>
      </c>
      <c r="D206" s="14">
        <f>D207</f>
        <v>1500</v>
      </c>
      <c r="E206" s="48">
        <f t="shared" si="18"/>
        <v>2000</v>
      </c>
      <c r="F206" s="48">
        <f t="shared" si="19"/>
        <v>133.33333333333331</v>
      </c>
      <c r="G206" s="14">
        <f>G207</f>
        <v>3500</v>
      </c>
    </row>
    <row r="207" spans="1:7" x14ac:dyDescent="0.25">
      <c r="A207" s="15" t="s">
        <v>205</v>
      </c>
      <c r="B207" s="15" t="s">
        <v>86</v>
      </c>
      <c r="C207" s="16" t="s">
        <v>206</v>
      </c>
      <c r="D207" s="17">
        <v>1500</v>
      </c>
      <c r="E207" s="49">
        <f t="shared" si="18"/>
        <v>2000</v>
      </c>
      <c r="F207" s="49">
        <f t="shared" si="19"/>
        <v>133.33333333333331</v>
      </c>
      <c r="G207" s="18">
        <v>3500</v>
      </c>
    </row>
    <row r="208" spans="1:7" x14ac:dyDescent="0.25">
      <c r="A208" s="12" t="s">
        <v>0</v>
      </c>
      <c r="B208" s="12" t="s">
        <v>87</v>
      </c>
      <c r="C208" s="13" t="s">
        <v>88</v>
      </c>
      <c r="D208" s="14">
        <f>D209</f>
        <v>5800</v>
      </c>
      <c r="E208" s="48">
        <f t="shared" si="18"/>
        <v>-2300</v>
      </c>
      <c r="F208" s="48">
        <f t="shared" si="19"/>
        <v>-39.655172413793103</v>
      </c>
      <c r="G208" s="14">
        <f>G209</f>
        <v>3500</v>
      </c>
    </row>
    <row r="209" spans="1:8" x14ac:dyDescent="0.25">
      <c r="A209" s="15" t="s">
        <v>207</v>
      </c>
      <c r="B209" s="76">
        <v>3132</v>
      </c>
      <c r="C209" s="77" t="s">
        <v>273</v>
      </c>
      <c r="D209" s="17">
        <v>5800</v>
      </c>
      <c r="E209" s="49">
        <f t="shared" si="18"/>
        <v>-2300</v>
      </c>
      <c r="F209" s="49">
        <f t="shared" si="19"/>
        <v>-39.655172413793103</v>
      </c>
      <c r="G209" s="18">
        <v>3500</v>
      </c>
    </row>
    <row r="210" spans="1:8" x14ac:dyDescent="0.25">
      <c r="A210" s="12" t="s">
        <v>0</v>
      </c>
      <c r="B210" s="12" t="s">
        <v>38</v>
      </c>
      <c r="C210" s="13" t="s">
        <v>39</v>
      </c>
      <c r="D210" s="14">
        <f>D211+D215+D224+D233</f>
        <v>15550</v>
      </c>
      <c r="E210" s="48">
        <f t="shared" si="18"/>
        <v>13950</v>
      </c>
      <c r="F210" s="48">
        <f t="shared" si="19"/>
        <v>89.710610932475888</v>
      </c>
      <c r="G210" s="14">
        <f>G211+G215+G224+G233</f>
        <v>29500</v>
      </c>
    </row>
    <row r="211" spans="1:8" x14ac:dyDescent="0.25">
      <c r="A211" s="12" t="s">
        <v>0</v>
      </c>
      <c r="B211" s="12" t="s">
        <v>92</v>
      </c>
      <c r="C211" s="13" t="s">
        <v>93</v>
      </c>
      <c r="D211" s="14">
        <f>D212+D213+D214</f>
        <v>3000</v>
      </c>
      <c r="E211" s="48">
        <f t="shared" si="18"/>
        <v>-1500</v>
      </c>
      <c r="F211" s="48">
        <f t="shared" si="19"/>
        <v>-50</v>
      </c>
      <c r="G211" s="14">
        <f>G212+G213+G214</f>
        <v>1500</v>
      </c>
    </row>
    <row r="212" spans="1:8" x14ac:dyDescent="0.25">
      <c r="A212" s="12"/>
      <c r="B212" s="69">
        <v>3211</v>
      </c>
      <c r="C212" s="70" t="s">
        <v>327</v>
      </c>
      <c r="D212" s="71">
        <v>0</v>
      </c>
      <c r="E212" s="49">
        <f t="shared" si="18"/>
        <v>500</v>
      </c>
      <c r="F212" s="49">
        <v>100</v>
      </c>
      <c r="G212" s="71">
        <v>500</v>
      </c>
    </row>
    <row r="213" spans="1:8" x14ac:dyDescent="0.25">
      <c r="A213" s="15" t="s">
        <v>208</v>
      </c>
      <c r="B213" s="15" t="s">
        <v>97</v>
      </c>
      <c r="C213" s="16" t="s">
        <v>209</v>
      </c>
      <c r="D213" s="17">
        <v>3000</v>
      </c>
      <c r="E213" s="49">
        <f t="shared" si="18"/>
        <v>-2500</v>
      </c>
      <c r="F213" s="49">
        <f t="shared" si="19"/>
        <v>-83.333333333333343</v>
      </c>
      <c r="G213" s="18">
        <v>500</v>
      </c>
    </row>
    <row r="214" spans="1:8" x14ac:dyDescent="0.25">
      <c r="A214" s="15"/>
      <c r="B214" s="15">
        <v>3213</v>
      </c>
      <c r="C214" s="70" t="s">
        <v>328</v>
      </c>
      <c r="D214" s="17"/>
      <c r="E214" s="49">
        <f t="shared" si="18"/>
        <v>500</v>
      </c>
      <c r="F214" s="49">
        <v>100</v>
      </c>
      <c r="G214" s="18">
        <v>500</v>
      </c>
    </row>
    <row r="215" spans="1:8" x14ac:dyDescent="0.25">
      <c r="A215" s="12" t="s">
        <v>0</v>
      </c>
      <c r="B215" s="12" t="s">
        <v>40</v>
      </c>
      <c r="C215" s="13" t="s">
        <v>41</v>
      </c>
      <c r="D215" s="14">
        <f>SUM(D216:D223)</f>
        <v>6500</v>
      </c>
      <c r="E215" s="48">
        <f t="shared" si="18"/>
        <v>10000</v>
      </c>
      <c r="F215" s="48">
        <f t="shared" si="19"/>
        <v>153.84615384615387</v>
      </c>
      <c r="G215" s="14">
        <f>SUM(G216:G223)</f>
        <v>16500</v>
      </c>
    </row>
    <row r="216" spans="1:8" x14ac:dyDescent="0.25">
      <c r="A216" s="12"/>
      <c r="B216" s="69">
        <v>3221</v>
      </c>
      <c r="C216" s="70" t="s">
        <v>240</v>
      </c>
      <c r="D216" s="71"/>
      <c r="E216" s="49">
        <f t="shared" si="18"/>
        <v>1000</v>
      </c>
      <c r="F216" s="49">
        <v>100</v>
      </c>
      <c r="G216" s="71">
        <v>1000</v>
      </c>
    </row>
    <row r="217" spans="1:8" x14ac:dyDescent="0.25">
      <c r="A217" s="15" t="s">
        <v>210</v>
      </c>
      <c r="B217" s="15" t="s">
        <v>72</v>
      </c>
      <c r="C217" s="16" t="s">
        <v>110</v>
      </c>
      <c r="D217" s="17">
        <v>500</v>
      </c>
      <c r="E217" s="49">
        <f t="shared" si="18"/>
        <v>1500</v>
      </c>
      <c r="F217" s="49">
        <f t="shared" si="19"/>
        <v>300</v>
      </c>
      <c r="G217" s="18">
        <v>2000</v>
      </c>
      <c r="H217" s="140" t="s">
        <v>302</v>
      </c>
    </row>
    <row r="218" spans="1:8" x14ac:dyDescent="0.25">
      <c r="A218" s="15" t="s">
        <v>211</v>
      </c>
      <c r="B218" s="15" t="s">
        <v>72</v>
      </c>
      <c r="C218" s="16" t="s">
        <v>112</v>
      </c>
      <c r="D218" s="17">
        <v>500</v>
      </c>
      <c r="E218" s="49">
        <f t="shared" ref="E218:E279" si="25">G218-D218</f>
        <v>2500</v>
      </c>
      <c r="F218" s="49">
        <f t="shared" ref="F218:F279" si="26">E218/D218*100</f>
        <v>500</v>
      </c>
      <c r="G218" s="18">
        <v>3000</v>
      </c>
      <c r="H218" s="140" t="s">
        <v>302</v>
      </c>
    </row>
    <row r="219" spans="1:8" x14ac:dyDescent="0.25">
      <c r="A219" s="15" t="s">
        <v>212</v>
      </c>
      <c r="B219" s="15" t="s">
        <v>76</v>
      </c>
      <c r="C219" s="16" t="s">
        <v>77</v>
      </c>
      <c r="D219" s="17">
        <v>1000</v>
      </c>
      <c r="E219" s="49">
        <f t="shared" si="25"/>
        <v>2000</v>
      </c>
      <c r="F219" s="49">
        <f t="shared" si="26"/>
        <v>200</v>
      </c>
      <c r="G219" s="18">
        <v>3000</v>
      </c>
    </row>
    <row r="220" spans="1:8" x14ac:dyDescent="0.25">
      <c r="A220" s="15" t="s">
        <v>213</v>
      </c>
      <c r="B220" s="15" t="s">
        <v>76</v>
      </c>
      <c r="C220" s="16" t="s">
        <v>79</v>
      </c>
      <c r="D220" s="17">
        <v>3000</v>
      </c>
      <c r="E220" s="49">
        <f t="shared" si="25"/>
        <v>2000</v>
      </c>
      <c r="F220" s="49">
        <f t="shared" si="26"/>
        <v>66.666666666666657</v>
      </c>
      <c r="G220" s="18">
        <v>5000</v>
      </c>
    </row>
    <row r="221" spans="1:8" x14ac:dyDescent="0.25">
      <c r="A221" s="15" t="s">
        <v>214</v>
      </c>
      <c r="B221" s="15" t="s">
        <v>43</v>
      </c>
      <c r="C221" s="16" t="s">
        <v>215</v>
      </c>
      <c r="D221" s="17">
        <v>1000</v>
      </c>
      <c r="E221" s="49">
        <f t="shared" si="25"/>
        <v>0</v>
      </c>
      <c r="F221" s="49">
        <f t="shared" si="26"/>
        <v>0</v>
      </c>
      <c r="G221" s="18">
        <v>1000</v>
      </c>
    </row>
    <row r="222" spans="1:8" x14ac:dyDescent="0.25">
      <c r="A222" s="15" t="s">
        <v>216</v>
      </c>
      <c r="B222" s="15" t="s">
        <v>46</v>
      </c>
      <c r="C222" s="16" t="s">
        <v>47</v>
      </c>
      <c r="D222" s="17">
        <v>500</v>
      </c>
      <c r="E222" s="49">
        <f t="shared" si="25"/>
        <v>0</v>
      </c>
      <c r="F222" s="49">
        <f t="shared" si="26"/>
        <v>0</v>
      </c>
      <c r="G222" s="18">
        <v>500</v>
      </c>
    </row>
    <row r="223" spans="1:8" x14ac:dyDescent="0.25">
      <c r="A223" s="15"/>
      <c r="B223" s="15">
        <v>3227</v>
      </c>
      <c r="C223" s="70" t="s">
        <v>129</v>
      </c>
      <c r="D223" s="17">
        <v>0</v>
      </c>
      <c r="E223" s="49">
        <f t="shared" si="25"/>
        <v>1000</v>
      </c>
      <c r="F223" s="49">
        <v>100</v>
      </c>
      <c r="G223" s="18">
        <v>1000</v>
      </c>
    </row>
    <row r="224" spans="1:8" x14ac:dyDescent="0.25">
      <c r="A224" s="12" t="s">
        <v>0</v>
      </c>
      <c r="B224" s="12" t="s">
        <v>48</v>
      </c>
      <c r="C224" s="13" t="s">
        <v>49</v>
      </c>
      <c r="D224" s="14">
        <f>SUM(D225:D231)</f>
        <v>4800</v>
      </c>
      <c r="E224" s="48">
        <f t="shared" si="25"/>
        <v>4700</v>
      </c>
      <c r="F224" s="48">
        <f t="shared" si="26"/>
        <v>97.916666666666657</v>
      </c>
      <c r="G224" s="14">
        <f>SUM(G225:G232)</f>
        <v>9500</v>
      </c>
    </row>
    <row r="225" spans="1:7" x14ac:dyDescent="0.25">
      <c r="A225" s="15" t="s">
        <v>217</v>
      </c>
      <c r="B225" s="15" t="s">
        <v>131</v>
      </c>
      <c r="C225" s="16" t="s">
        <v>132</v>
      </c>
      <c r="D225" s="17">
        <v>600</v>
      </c>
      <c r="E225" s="49">
        <f t="shared" si="25"/>
        <v>400</v>
      </c>
      <c r="F225" s="49">
        <f t="shared" si="26"/>
        <v>66.666666666666657</v>
      </c>
      <c r="G225" s="18">
        <v>1000</v>
      </c>
    </row>
    <row r="226" spans="1:7" x14ac:dyDescent="0.25">
      <c r="A226" s="15" t="s">
        <v>218</v>
      </c>
      <c r="B226" s="15" t="s">
        <v>51</v>
      </c>
      <c r="C226" s="16" t="s">
        <v>52</v>
      </c>
      <c r="D226" s="17">
        <v>800</v>
      </c>
      <c r="E226" s="49">
        <f t="shared" si="25"/>
        <v>-300</v>
      </c>
      <c r="F226" s="49">
        <f t="shared" si="26"/>
        <v>-37.5</v>
      </c>
      <c r="G226" s="18">
        <v>500</v>
      </c>
    </row>
    <row r="227" spans="1:7" x14ac:dyDescent="0.25">
      <c r="A227" s="15"/>
      <c r="B227" s="15">
        <v>3233</v>
      </c>
      <c r="C227" s="16" t="s">
        <v>337</v>
      </c>
      <c r="D227" s="17"/>
      <c r="E227" s="49">
        <f t="shared" si="25"/>
        <v>500</v>
      </c>
      <c r="F227" s="49">
        <v>100</v>
      </c>
      <c r="G227" s="18">
        <v>500</v>
      </c>
    </row>
    <row r="228" spans="1:7" x14ac:dyDescent="0.25">
      <c r="A228" s="15" t="s">
        <v>219</v>
      </c>
      <c r="B228" s="15" t="s">
        <v>142</v>
      </c>
      <c r="C228" s="16" t="s">
        <v>220</v>
      </c>
      <c r="D228" s="17">
        <v>1500</v>
      </c>
      <c r="E228" s="49">
        <f t="shared" si="25"/>
        <v>500</v>
      </c>
      <c r="F228" s="49">
        <f t="shared" si="26"/>
        <v>33.333333333333329</v>
      </c>
      <c r="G228" s="18">
        <v>2000</v>
      </c>
    </row>
    <row r="229" spans="1:7" x14ac:dyDescent="0.25">
      <c r="A229" s="15"/>
      <c r="B229" s="15">
        <v>3234</v>
      </c>
      <c r="C229" s="16" t="s">
        <v>147</v>
      </c>
      <c r="D229" s="17">
        <v>200</v>
      </c>
      <c r="E229" s="49">
        <f t="shared" si="25"/>
        <v>300</v>
      </c>
      <c r="F229" s="49">
        <f t="shared" si="26"/>
        <v>150</v>
      </c>
      <c r="G229" s="18">
        <v>500</v>
      </c>
    </row>
    <row r="230" spans="1:7" x14ac:dyDescent="0.25">
      <c r="A230" s="15" t="s">
        <v>221</v>
      </c>
      <c r="B230" s="15" t="s">
        <v>151</v>
      </c>
      <c r="C230" s="70" t="s">
        <v>334</v>
      </c>
      <c r="D230" s="17">
        <v>700</v>
      </c>
      <c r="E230" s="49">
        <f t="shared" si="25"/>
        <v>300</v>
      </c>
      <c r="F230" s="49">
        <f t="shared" si="26"/>
        <v>42.857142857142854</v>
      </c>
      <c r="G230" s="18">
        <v>1000</v>
      </c>
    </row>
    <row r="231" spans="1:7" x14ac:dyDescent="0.25">
      <c r="A231" s="15" t="s">
        <v>222</v>
      </c>
      <c r="B231" s="15" t="s">
        <v>156</v>
      </c>
      <c r="C231" s="16" t="s">
        <v>157</v>
      </c>
      <c r="D231" s="17">
        <v>1000</v>
      </c>
      <c r="E231" s="49">
        <f t="shared" si="25"/>
        <v>1000</v>
      </c>
      <c r="F231" s="49">
        <f t="shared" si="26"/>
        <v>100</v>
      </c>
      <c r="G231" s="18">
        <v>2000</v>
      </c>
    </row>
    <row r="232" spans="1:7" x14ac:dyDescent="0.25">
      <c r="A232" s="15"/>
      <c r="B232" s="15">
        <v>3239</v>
      </c>
      <c r="C232" s="16" t="s">
        <v>162</v>
      </c>
      <c r="D232" s="17"/>
      <c r="E232" s="49">
        <f t="shared" si="25"/>
        <v>2000</v>
      </c>
      <c r="F232" s="49">
        <v>100</v>
      </c>
      <c r="G232" s="18">
        <v>2000</v>
      </c>
    </row>
    <row r="233" spans="1:7" x14ac:dyDescent="0.25">
      <c r="A233" s="12" t="s">
        <v>0</v>
      </c>
      <c r="B233" s="12" t="s">
        <v>163</v>
      </c>
      <c r="C233" s="13" t="s">
        <v>164</v>
      </c>
      <c r="D233" s="14">
        <f>D234+D235</f>
        <v>1250</v>
      </c>
      <c r="E233" s="48">
        <f t="shared" si="25"/>
        <v>750</v>
      </c>
      <c r="F233" s="48">
        <f t="shared" si="26"/>
        <v>60</v>
      </c>
      <c r="G233" s="14">
        <f>G234+G235</f>
        <v>2000</v>
      </c>
    </row>
    <row r="234" spans="1:7" x14ac:dyDescent="0.25">
      <c r="A234" s="15" t="s">
        <v>223</v>
      </c>
      <c r="B234" s="15" t="s">
        <v>166</v>
      </c>
      <c r="C234" s="16" t="s">
        <v>224</v>
      </c>
      <c r="D234" s="17">
        <v>500</v>
      </c>
      <c r="E234" s="49">
        <f t="shared" si="25"/>
        <v>500</v>
      </c>
      <c r="F234" s="49">
        <f t="shared" si="26"/>
        <v>100</v>
      </c>
      <c r="G234" s="18">
        <v>1000</v>
      </c>
    </row>
    <row r="235" spans="1:7" x14ac:dyDescent="0.25">
      <c r="A235" s="15" t="s">
        <v>225</v>
      </c>
      <c r="B235" s="15" t="s">
        <v>172</v>
      </c>
      <c r="C235" s="16" t="s">
        <v>164</v>
      </c>
      <c r="D235" s="17">
        <v>750</v>
      </c>
      <c r="E235" s="49">
        <f t="shared" si="25"/>
        <v>250</v>
      </c>
      <c r="F235" s="49">
        <f t="shared" si="26"/>
        <v>33.333333333333329</v>
      </c>
      <c r="G235" s="18">
        <v>1000</v>
      </c>
    </row>
    <row r="236" spans="1:7" x14ac:dyDescent="0.25">
      <c r="A236" s="12" t="s">
        <v>0</v>
      </c>
      <c r="B236" s="12" t="s">
        <v>53</v>
      </c>
      <c r="C236" s="13" t="s">
        <v>54</v>
      </c>
      <c r="D236" s="14">
        <f>D237</f>
        <v>1150</v>
      </c>
      <c r="E236" s="48">
        <f t="shared" si="25"/>
        <v>1350</v>
      </c>
      <c r="F236" s="48">
        <f t="shared" si="26"/>
        <v>117.39130434782609</v>
      </c>
      <c r="G236" s="14">
        <f>G237</f>
        <v>2500</v>
      </c>
    </row>
    <row r="237" spans="1:7" x14ac:dyDescent="0.25">
      <c r="A237" s="12" t="s">
        <v>0</v>
      </c>
      <c r="B237" s="12" t="s">
        <v>173</v>
      </c>
      <c r="C237" s="13" t="s">
        <v>174</v>
      </c>
      <c r="D237" s="14">
        <f>D238+D239</f>
        <v>1150</v>
      </c>
      <c r="E237" s="48">
        <f t="shared" si="25"/>
        <v>1350</v>
      </c>
      <c r="F237" s="48">
        <f t="shared" si="26"/>
        <v>117.39130434782609</v>
      </c>
      <c r="G237" s="14">
        <f>G238+G239</f>
        <v>2500</v>
      </c>
    </row>
    <row r="238" spans="1:7" x14ac:dyDescent="0.25">
      <c r="A238" s="15" t="s">
        <v>226</v>
      </c>
      <c r="B238" s="15" t="s">
        <v>176</v>
      </c>
      <c r="C238" s="16" t="s">
        <v>177</v>
      </c>
      <c r="D238" s="17">
        <v>400</v>
      </c>
      <c r="E238" s="49">
        <f t="shared" si="25"/>
        <v>1100</v>
      </c>
      <c r="F238" s="49">
        <f t="shared" si="26"/>
        <v>275</v>
      </c>
      <c r="G238" s="18">
        <v>1500</v>
      </c>
    </row>
    <row r="239" spans="1:7" x14ac:dyDescent="0.25">
      <c r="A239" s="15" t="s">
        <v>227</v>
      </c>
      <c r="B239" s="15" t="s">
        <v>179</v>
      </c>
      <c r="C239" s="16" t="s">
        <v>164</v>
      </c>
      <c r="D239" s="17">
        <v>750</v>
      </c>
      <c r="E239" s="49">
        <f t="shared" si="25"/>
        <v>250</v>
      </c>
      <c r="F239" s="49">
        <f t="shared" si="26"/>
        <v>33.333333333333329</v>
      </c>
      <c r="G239" s="18">
        <v>1000</v>
      </c>
    </row>
    <row r="240" spans="1:7" x14ac:dyDescent="0.25">
      <c r="A240" s="85" t="s">
        <v>20</v>
      </c>
      <c r="B240" s="85" t="s">
        <v>80</v>
      </c>
      <c r="C240" s="86" t="s">
        <v>81</v>
      </c>
      <c r="D240" s="87">
        <f t="shared" ref="D240:G243" si="27">D241</f>
        <v>5500</v>
      </c>
      <c r="E240" s="58">
        <f t="shared" si="25"/>
        <v>1500</v>
      </c>
      <c r="F240" s="58">
        <f t="shared" si="26"/>
        <v>27.27272727272727</v>
      </c>
      <c r="G240" s="87">
        <f t="shared" si="27"/>
        <v>7000</v>
      </c>
    </row>
    <row r="241" spans="1:7" x14ac:dyDescent="0.25">
      <c r="A241" s="97" t="s">
        <v>29</v>
      </c>
      <c r="B241" s="97" t="s">
        <v>30</v>
      </c>
      <c r="C241" s="98" t="s">
        <v>25</v>
      </c>
      <c r="D241" s="99">
        <f t="shared" si="27"/>
        <v>5500</v>
      </c>
      <c r="E241" s="57">
        <f t="shared" si="25"/>
        <v>1500</v>
      </c>
      <c r="F241" s="57">
        <f t="shared" si="26"/>
        <v>27.27272727272727</v>
      </c>
      <c r="G241" s="99">
        <f t="shared" si="27"/>
        <v>7000</v>
      </c>
    </row>
    <row r="242" spans="1:7" x14ac:dyDescent="0.25">
      <c r="A242" s="9" t="s">
        <v>0</v>
      </c>
      <c r="B242" s="9" t="s">
        <v>21</v>
      </c>
      <c r="C242" s="10" t="s">
        <v>22</v>
      </c>
      <c r="D242" s="11">
        <f t="shared" si="27"/>
        <v>5500</v>
      </c>
      <c r="E242" s="48">
        <f t="shared" si="25"/>
        <v>1500</v>
      </c>
      <c r="F242" s="48">
        <f t="shared" si="26"/>
        <v>27.27272727272727</v>
      </c>
      <c r="G242" s="11">
        <f t="shared" si="27"/>
        <v>7000</v>
      </c>
    </row>
    <row r="243" spans="1:7" x14ac:dyDescent="0.25">
      <c r="A243" s="12" t="s">
        <v>0</v>
      </c>
      <c r="B243" s="12" t="s">
        <v>38</v>
      </c>
      <c r="C243" s="13" t="s">
        <v>39</v>
      </c>
      <c r="D243" s="14">
        <f t="shared" si="27"/>
        <v>5500</v>
      </c>
      <c r="E243" s="48">
        <f t="shared" si="25"/>
        <v>1500</v>
      </c>
      <c r="F243" s="48">
        <f t="shared" si="26"/>
        <v>27.27272727272727</v>
      </c>
      <c r="G243" s="14">
        <f t="shared" si="27"/>
        <v>7000</v>
      </c>
    </row>
    <row r="244" spans="1:7" x14ac:dyDescent="0.25">
      <c r="A244" s="12" t="s">
        <v>0</v>
      </c>
      <c r="B244" s="12" t="s">
        <v>40</v>
      </c>
      <c r="C244" s="13" t="s">
        <v>41</v>
      </c>
      <c r="D244" s="14">
        <f>D245+D246</f>
        <v>5500</v>
      </c>
      <c r="E244" s="48">
        <f t="shared" si="25"/>
        <v>1500</v>
      </c>
      <c r="F244" s="48">
        <f t="shared" si="26"/>
        <v>27.27272727272727</v>
      </c>
      <c r="G244" s="14">
        <f>G245+G246+G247</f>
        <v>7000</v>
      </c>
    </row>
    <row r="245" spans="1:7" x14ac:dyDescent="0.25">
      <c r="A245" s="15" t="s">
        <v>228</v>
      </c>
      <c r="B245" s="15" t="s">
        <v>72</v>
      </c>
      <c r="C245" s="16" t="s">
        <v>229</v>
      </c>
      <c r="D245" s="17">
        <v>4000</v>
      </c>
      <c r="E245" s="49">
        <f t="shared" si="25"/>
        <v>1400</v>
      </c>
      <c r="F245" s="49">
        <f t="shared" si="26"/>
        <v>35</v>
      </c>
      <c r="G245" s="18">
        <v>5400</v>
      </c>
    </row>
    <row r="246" spans="1:7" x14ac:dyDescent="0.25">
      <c r="A246" s="15" t="s">
        <v>230</v>
      </c>
      <c r="B246" s="15" t="s">
        <v>72</v>
      </c>
      <c r="C246" s="16" t="s">
        <v>231</v>
      </c>
      <c r="D246" s="17">
        <v>1500</v>
      </c>
      <c r="E246" s="49">
        <f t="shared" si="25"/>
        <v>-500</v>
      </c>
      <c r="F246" s="49">
        <f t="shared" si="26"/>
        <v>-33.333333333333329</v>
      </c>
      <c r="G246" s="18">
        <v>1000</v>
      </c>
    </row>
    <row r="247" spans="1:7" x14ac:dyDescent="0.25">
      <c r="A247" s="15"/>
      <c r="B247" s="79">
        <v>329</v>
      </c>
      <c r="C247" s="80" t="s">
        <v>164</v>
      </c>
      <c r="D247" s="116">
        <f>D248</f>
        <v>0</v>
      </c>
      <c r="E247" s="48">
        <f t="shared" si="25"/>
        <v>600</v>
      </c>
      <c r="F247" s="48">
        <v>100</v>
      </c>
      <c r="G247" s="116">
        <f>G248</f>
        <v>600</v>
      </c>
    </row>
    <row r="248" spans="1:7" x14ac:dyDescent="0.25">
      <c r="A248" s="15"/>
      <c r="B248" s="15">
        <v>3299</v>
      </c>
      <c r="C248" s="16" t="s">
        <v>338</v>
      </c>
      <c r="D248" s="17">
        <v>0</v>
      </c>
      <c r="E248" s="49">
        <f t="shared" si="25"/>
        <v>600</v>
      </c>
      <c r="F248" s="49">
        <v>100</v>
      </c>
      <c r="G248" s="18">
        <v>600</v>
      </c>
    </row>
    <row r="249" spans="1:7" x14ac:dyDescent="0.25">
      <c r="A249" s="85" t="s">
        <v>20</v>
      </c>
      <c r="B249" s="85" t="s">
        <v>190</v>
      </c>
      <c r="C249" s="86" t="s">
        <v>191</v>
      </c>
      <c r="D249" s="87">
        <f t="shared" ref="D249:G251" si="28">D250</f>
        <v>26000</v>
      </c>
      <c r="E249" s="58">
        <f t="shared" si="25"/>
        <v>-3000</v>
      </c>
      <c r="F249" s="58">
        <f t="shared" si="26"/>
        <v>-11.538461538461538</v>
      </c>
      <c r="G249" s="87">
        <f t="shared" si="28"/>
        <v>23000</v>
      </c>
    </row>
    <row r="250" spans="1:7" x14ac:dyDescent="0.25">
      <c r="A250" s="97" t="s">
        <v>29</v>
      </c>
      <c r="B250" s="97" t="s">
        <v>30</v>
      </c>
      <c r="C250" s="98" t="s">
        <v>25</v>
      </c>
      <c r="D250" s="99">
        <f t="shared" si="28"/>
        <v>26000</v>
      </c>
      <c r="E250" s="57">
        <f t="shared" si="25"/>
        <v>-3000</v>
      </c>
      <c r="F250" s="57">
        <f t="shared" si="26"/>
        <v>-11.538461538461538</v>
      </c>
      <c r="G250" s="99">
        <f t="shared" si="28"/>
        <v>23000</v>
      </c>
    </row>
    <row r="251" spans="1:7" x14ac:dyDescent="0.25">
      <c r="A251" s="9" t="s">
        <v>0</v>
      </c>
      <c r="B251" s="9" t="s">
        <v>21</v>
      </c>
      <c r="C251" s="10" t="s">
        <v>22</v>
      </c>
      <c r="D251" s="11">
        <f t="shared" si="28"/>
        <v>26000</v>
      </c>
      <c r="E251" s="48">
        <f t="shared" si="25"/>
        <v>-3000</v>
      </c>
      <c r="F251" s="48">
        <f t="shared" si="26"/>
        <v>-11.538461538461538</v>
      </c>
      <c r="G251" s="11">
        <f t="shared" si="28"/>
        <v>23000</v>
      </c>
    </row>
    <row r="252" spans="1:7" x14ac:dyDescent="0.25">
      <c r="A252" s="12" t="s">
        <v>0</v>
      </c>
      <c r="B252" s="12" t="s">
        <v>38</v>
      </c>
      <c r="C252" s="13" t="s">
        <v>39</v>
      </c>
      <c r="D252" s="14">
        <f>D253+D255+D270+D272</f>
        <v>26000</v>
      </c>
      <c r="E252" s="48">
        <f t="shared" si="25"/>
        <v>-3000</v>
      </c>
      <c r="F252" s="48">
        <f t="shared" si="26"/>
        <v>-11.538461538461538</v>
      </c>
      <c r="G252" s="14">
        <f>G253+G255+G270+G272</f>
        <v>23000</v>
      </c>
    </row>
    <row r="253" spans="1:7" x14ac:dyDescent="0.25">
      <c r="A253" s="12" t="s">
        <v>0</v>
      </c>
      <c r="B253" s="12" t="s">
        <v>92</v>
      </c>
      <c r="C253" s="13" t="s">
        <v>93</v>
      </c>
      <c r="D253" s="14">
        <f>D254</f>
        <v>500</v>
      </c>
      <c r="E253" s="48">
        <f t="shared" si="25"/>
        <v>-500</v>
      </c>
      <c r="F253" s="48">
        <f t="shared" si="26"/>
        <v>-100</v>
      </c>
      <c r="G253" s="14">
        <f>G254</f>
        <v>0</v>
      </c>
    </row>
    <row r="254" spans="1:7" x14ac:dyDescent="0.25">
      <c r="A254" s="15" t="s">
        <v>232</v>
      </c>
      <c r="B254" s="15" t="s">
        <v>95</v>
      </c>
      <c r="C254" s="16" t="s">
        <v>233</v>
      </c>
      <c r="D254" s="17">
        <v>500</v>
      </c>
      <c r="E254" s="49">
        <f t="shared" si="25"/>
        <v>-500</v>
      </c>
      <c r="F254" s="49">
        <f t="shared" si="26"/>
        <v>-100</v>
      </c>
      <c r="G254" s="18">
        <v>0</v>
      </c>
    </row>
    <row r="255" spans="1:7" x14ac:dyDescent="0.25">
      <c r="A255" s="12" t="s">
        <v>0</v>
      </c>
      <c r="B255" s="12" t="s">
        <v>40</v>
      </c>
      <c r="C255" s="13" t="s">
        <v>41</v>
      </c>
      <c r="D255" s="14">
        <f>SUM(D256:D269)</f>
        <v>25500</v>
      </c>
      <c r="E255" s="48">
        <f t="shared" si="25"/>
        <v>-2500</v>
      </c>
      <c r="F255" s="48">
        <f t="shared" si="26"/>
        <v>-9.8039215686274517</v>
      </c>
      <c r="G255" s="14">
        <f>SUM(G256:G269)</f>
        <v>23000</v>
      </c>
    </row>
    <row r="256" spans="1:7" x14ac:dyDescent="0.25">
      <c r="A256" s="15" t="s">
        <v>234</v>
      </c>
      <c r="B256" s="15" t="s">
        <v>72</v>
      </c>
      <c r="C256" s="16" t="s">
        <v>110</v>
      </c>
      <c r="D256" s="17">
        <v>500</v>
      </c>
      <c r="E256" s="49">
        <f t="shared" si="25"/>
        <v>1000</v>
      </c>
      <c r="F256" s="49">
        <f t="shared" si="26"/>
        <v>200</v>
      </c>
      <c r="G256" s="18">
        <v>1500</v>
      </c>
    </row>
    <row r="257" spans="1:7" x14ac:dyDescent="0.25">
      <c r="A257" s="15" t="s">
        <v>235</v>
      </c>
      <c r="B257" s="15" t="s">
        <v>72</v>
      </c>
      <c r="C257" s="16" t="s">
        <v>112</v>
      </c>
      <c r="D257" s="17">
        <v>500</v>
      </c>
      <c r="E257" s="49">
        <f t="shared" si="25"/>
        <v>1000</v>
      </c>
      <c r="F257" s="49">
        <f t="shared" si="26"/>
        <v>200</v>
      </c>
      <c r="G257" s="18">
        <v>1500</v>
      </c>
    </row>
    <row r="258" spans="1:7" x14ac:dyDescent="0.25">
      <c r="A258" s="15" t="s">
        <v>236</v>
      </c>
      <c r="B258" s="15" t="s">
        <v>72</v>
      </c>
      <c r="C258" s="16" t="s">
        <v>229</v>
      </c>
      <c r="D258" s="17">
        <v>6000</v>
      </c>
      <c r="E258" s="49">
        <f t="shared" si="25"/>
        <v>2000</v>
      </c>
      <c r="F258" s="49">
        <f t="shared" si="26"/>
        <v>33.333333333333329</v>
      </c>
      <c r="G258" s="18">
        <v>8000</v>
      </c>
    </row>
    <row r="259" spans="1:7" x14ac:dyDescent="0.25">
      <c r="A259" s="15" t="s">
        <v>237</v>
      </c>
      <c r="B259" s="15" t="s">
        <v>72</v>
      </c>
      <c r="C259" s="16" t="s">
        <v>238</v>
      </c>
      <c r="D259" s="17">
        <v>500</v>
      </c>
      <c r="E259" s="49">
        <f t="shared" si="25"/>
        <v>-500</v>
      </c>
      <c r="F259" s="49">
        <f t="shared" si="26"/>
        <v>-100</v>
      </c>
      <c r="G259" s="18">
        <v>0</v>
      </c>
    </row>
    <row r="260" spans="1:7" x14ac:dyDescent="0.25">
      <c r="A260" s="15" t="s">
        <v>239</v>
      </c>
      <c r="B260" s="15" t="s">
        <v>72</v>
      </c>
      <c r="C260" s="16" t="s">
        <v>240</v>
      </c>
      <c r="D260" s="17">
        <v>500</v>
      </c>
      <c r="E260" s="49">
        <f t="shared" si="25"/>
        <v>1500</v>
      </c>
      <c r="F260" s="49">
        <f t="shared" si="26"/>
        <v>300</v>
      </c>
      <c r="G260" s="18">
        <v>2000</v>
      </c>
    </row>
    <row r="261" spans="1:7" x14ac:dyDescent="0.25">
      <c r="A261" s="15" t="s">
        <v>241</v>
      </c>
      <c r="B261" s="15" t="s">
        <v>72</v>
      </c>
      <c r="C261" s="16" t="s">
        <v>242</v>
      </c>
      <c r="D261" s="17">
        <v>10000</v>
      </c>
      <c r="E261" s="49">
        <f t="shared" si="25"/>
        <v>-8000</v>
      </c>
      <c r="F261" s="49">
        <f t="shared" si="26"/>
        <v>-80</v>
      </c>
      <c r="G261" s="18">
        <v>2000</v>
      </c>
    </row>
    <row r="262" spans="1:7" x14ac:dyDescent="0.25">
      <c r="A262" s="15"/>
      <c r="B262" s="15"/>
      <c r="C262" s="70" t="s">
        <v>271</v>
      </c>
      <c r="D262" s="17">
        <v>500</v>
      </c>
      <c r="E262" s="49">
        <f t="shared" si="25"/>
        <v>-500</v>
      </c>
      <c r="F262" s="49">
        <f t="shared" si="26"/>
        <v>-100</v>
      </c>
      <c r="G262" s="18">
        <v>0</v>
      </c>
    </row>
    <row r="263" spans="1:7" x14ac:dyDescent="0.25">
      <c r="A263" s="15" t="s">
        <v>243</v>
      </c>
      <c r="B263" s="15" t="s">
        <v>72</v>
      </c>
      <c r="C263" s="16" t="s">
        <v>231</v>
      </c>
      <c r="D263" s="17">
        <v>0</v>
      </c>
      <c r="E263" s="49">
        <f t="shared" si="25"/>
        <v>0</v>
      </c>
      <c r="F263" s="49">
        <v>0</v>
      </c>
      <c r="G263" s="18">
        <v>0</v>
      </c>
    </row>
    <row r="264" spans="1:7" x14ac:dyDescent="0.25">
      <c r="A264" s="15" t="s">
        <v>244</v>
      </c>
      <c r="B264" s="15" t="s">
        <v>72</v>
      </c>
      <c r="C264" s="16" t="s">
        <v>245</v>
      </c>
      <c r="D264" s="17">
        <v>1000</v>
      </c>
      <c r="E264" s="49">
        <f t="shared" si="25"/>
        <v>4000</v>
      </c>
      <c r="F264" s="49">
        <f t="shared" si="26"/>
        <v>400</v>
      </c>
      <c r="G264" s="18">
        <v>5000</v>
      </c>
    </row>
    <row r="265" spans="1:7" x14ac:dyDescent="0.25">
      <c r="A265" s="15" t="s">
        <v>246</v>
      </c>
      <c r="B265" s="15" t="s">
        <v>76</v>
      </c>
      <c r="C265" s="16" t="s">
        <v>77</v>
      </c>
      <c r="D265" s="17">
        <v>1500</v>
      </c>
      <c r="E265" s="49">
        <f t="shared" si="25"/>
        <v>-1500</v>
      </c>
      <c r="F265" s="49">
        <f t="shared" si="26"/>
        <v>-100</v>
      </c>
      <c r="G265" s="18">
        <v>0</v>
      </c>
    </row>
    <row r="266" spans="1:7" x14ac:dyDescent="0.25">
      <c r="A266" s="15" t="s">
        <v>247</v>
      </c>
      <c r="B266" s="15" t="s">
        <v>76</v>
      </c>
      <c r="C266" s="16" t="s">
        <v>79</v>
      </c>
      <c r="D266" s="17">
        <v>1500</v>
      </c>
      <c r="E266" s="49">
        <f t="shared" si="25"/>
        <v>-1500</v>
      </c>
      <c r="F266" s="49">
        <f t="shared" si="26"/>
        <v>-100</v>
      </c>
      <c r="G266" s="18">
        <v>0</v>
      </c>
    </row>
    <row r="267" spans="1:7" x14ac:dyDescent="0.25">
      <c r="A267" s="15" t="s">
        <v>248</v>
      </c>
      <c r="B267" s="15" t="s">
        <v>43</v>
      </c>
      <c r="C267" s="16" t="s">
        <v>215</v>
      </c>
      <c r="D267" s="17">
        <v>1000</v>
      </c>
      <c r="E267" s="49">
        <f t="shared" si="25"/>
        <v>-1000</v>
      </c>
      <c r="F267" s="49">
        <f t="shared" si="26"/>
        <v>-100</v>
      </c>
      <c r="G267" s="18">
        <v>0</v>
      </c>
    </row>
    <row r="268" spans="1:7" x14ac:dyDescent="0.25">
      <c r="A268" s="15" t="s">
        <v>249</v>
      </c>
      <c r="B268" s="15" t="s">
        <v>46</v>
      </c>
      <c r="C268" s="16" t="s">
        <v>47</v>
      </c>
      <c r="D268" s="17">
        <v>1500</v>
      </c>
      <c r="E268" s="49">
        <f t="shared" si="25"/>
        <v>1500</v>
      </c>
      <c r="F268" s="49">
        <f t="shared" si="26"/>
        <v>100</v>
      </c>
      <c r="G268" s="18">
        <v>3000</v>
      </c>
    </row>
    <row r="269" spans="1:7" x14ac:dyDescent="0.25">
      <c r="A269" s="15" t="s">
        <v>250</v>
      </c>
      <c r="B269" s="15" t="s">
        <v>128</v>
      </c>
      <c r="C269" s="16" t="s">
        <v>129</v>
      </c>
      <c r="D269" s="17">
        <v>500</v>
      </c>
      <c r="E269" s="49">
        <f t="shared" si="25"/>
        <v>-500</v>
      </c>
      <c r="F269" s="49">
        <f t="shared" si="26"/>
        <v>-100</v>
      </c>
      <c r="G269" s="18">
        <v>0</v>
      </c>
    </row>
    <row r="270" spans="1:7" x14ac:dyDescent="0.25">
      <c r="A270" s="15"/>
      <c r="B270" s="79">
        <v>323</v>
      </c>
      <c r="C270" s="80" t="s">
        <v>49</v>
      </c>
      <c r="D270" s="81">
        <f>D271</f>
        <v>0</v>
      </c>
      <c r="E270" s="48">
        <f t="shared" si="25"/>
        <v>0</v>
      </c>
      <c r="F270" s="48">
        <v>0</v>
      </c>
      <c r="G270" s="81">
        <f>G271</f>
        <v>0</v>
      </c>
    </row>
    <row r="271" spans="1:7" x14ac:dyDescent="0.25">
      <c r="A271" s="15"/>
      <c r="B271" s="15">
        <v>3234</v>
      </c>
      <c r="C271" s="70" t="s">
        <v>336</v>
      </c>
      <c r="D271" s="17">
        <v>0</v>
      </c>
      <c r="E271" s="49">
        <f t="shared" si="25"/>
        <v>0</v>
      </c>
      <c r="F271" s="49">
        <v>0</v>
      </c>
      <c r="G271" s="18"/>
    </row>
    <row r="272" spans="1:7" x14ac:dyDescent="0.25">
      <c r="A272" s="15"/>
      <c r="B272" s="79">
        <v>329</v>
      </c>
      <c r="C272" s="80" t="s">
        <v>164</v>
      </c>
      <c r="D272" s="81">
        <f>D273</f>
        <v>0</v>
      </c>
      <c r="E272" s="48">
        <f t="shared" si="25"/>
        <v>0</v>
      </c>
      <c r="F272" s="48">
        <v>0</v>
      </c>
      <c r="G272" s="81">
        <f>G273</f>
        <v>0</v>
      </c>
    </row>
    <row r="273" spans="1:7" x14ac:dyDescent="0.25">
      <c r="A273" s="15"/>
      <c r="B273" s="15">
        <v>3299</v>
      </c>
      <c r="C273" s="70" t="s">
        <v>335</v>
      </c>
      <c r="D273" s="17">
        <v>0</v>
      </c>
      <c r="E273" s="49">
        <f t="shared" si="25"/>
        <v>0</v>
      </c>
      <c r="F273" s="49">
        <v>0</v>
      </c>
      <c r="G273" s="18"/>
    </row>
    <row r="274" spans="1:7" x14ac:dyDescent="0.25">
      <c r="A274" s="2"/>
      <c r="E274" s="126"/>
      <c r="F274" s="126"/>
      <c r="G274" s="7"/>
    </row>
    <row r="275" spans="1:7" x14ac:dyDescent="0.25">
      <c r="A275" s="2"/>
      <c r="E275" s="127"/>
      <c r="F275" s="127"/>
      <c r="G275" s="7"/>
    </row>
    <row r="276" spans="1:7" ht="24" x14ac:dyDescent="0.25">
      <c r="A276" s="88" t="s">
        <v>19</v>
      </c>
      <c r="B276" s="88" t="s">
        <v>251</v>
      </c>
      <c r="C276" s="89" t="s">
        <v>252</v>
      </c>
      <c r="D276" s="90">
        <f t="shared" ref="D276:G278" si="29">D277</f>
        <v>10000</v>
      </c>
      <c r="E276" s="65">
        <f t="shared" si="25"/>
        <v>-10000</v>
      </c>
      <c r="F276" s="65">
        <f t="shared" si="26"/>
        <v>-100</v>
      </c>
      <c r="G276" s="90">
        <f t="shared" si="29"/>
        <v>0</v>
      </c>
    </row>
    <row r="277" spans="1:7" x14ac:dyDescent="0.25">
      <c r="A277" s="85" t="s">
        <v>20</v>
      </c>
      <c r="B277" s="85" t="s">
        <v>80</v>
      </c>
      <c r="C277" s="86" t="s">
        <v>81</v>
      </c>
      <c r="D277" s="87">
        <f t="shared" si="29"/>
        <v>10000</v>
      </c>
      <c r="E277" s="58">
        <f t="shared" si="25"/>
        <v>-10000</v>
      </c>
      <c r="F277" s="58">
        <f t="shared" si="26"/>
        <v>-100</v>
      </c>
      <c r="G277" s="87">
        <f t="shared" si="29"/>
        <v>0</v>
      </c>
    </row>
    <row r="278" spans="1:7" x14ac:dyDescent="0.25">
      <c r="A278" s="97" t="s">
        <v>29</v>
      </c>
      <c r="B278" s="97" t="s">
        <v>30</v>
      </c>
      <c r="C278" s="98" t="s">
        <v>25</v>
      </c>
      <c r="D278" s="99">
        <f t="shared" si="29"/>
        <v>10000</v>
      </c>
      <c r="E278" s="57">
        <f t="shared" si="25"/>
        <v>-10000</v>
      </c>
      <c r="F278" s="57">
        <f t="shared" si="26"/>
        <v>-100</v>
      </c>
      <c r="G278" s="99">
        <f t="shared" si="29"/>
        <v>0</v>
      </c>
    </row>
    <row r="279" spans="1:7" x14ac:dyDescent="0.25">
      <c r="A279" s="9" t="s">
        <v>0</v>
      </c>
      <c r="B279" s="9" t="s">
        <v>21</v>
      </c>
      <c r="C279" s="10" t="s">
        <v>22</v>
      </c>
      <c r="D279" s="11">
        <f>D280+D285</f>
        <v>10000</v>
      </c>
      <c r="E279" s="48">
        <f t="shared" si="25"/>
        <v>-10000</v>
      </c>
      <c r="F279" s="48">
        <f t="shared" si="26"/>
        <v>-100</v>
      </c>
      <c r="G279" s="11">
        <f>G280+G285</f>
        <v>0</v>
      </c>
    </row>
    <row r="280" spans="1:7" x14ac:dyDescent="0.25">
      <c r="A280" s="12" t="s">
        <v>0</v>
      </c>
      <c r="B280" s="12" t="s">
        <v>31</v>
      </c>
      <c r="C280" s="13" t="s">
        <v>32</v>
      </c>
      <c r="D280" s="14">
        <f>D281+D283</f>
        <v>7000</v>
      </c>
      <c r="E280" s="48">
        <f t="shared" ref="E280:E294" si="30">G280-D280</f>
        <v>-7000</v>
      </c>
      <c r="F280" s="48">
        <f t="shared" ref="F280:F294" si="31">E280/D280*100</f>
        <v>-100</v>
      </c>
      <c r="G280" s="14">
        <f>G281+G283</f>
        <v>0</v>
      </c>
    </row>
    <row r="281" spans="1:7" x14ac:dyDescent="0.25">
      <c r="A281" s="12" t="s">
        <v>0</v>
      </c>
      <c r="B281" s="12" t="s">
        <v>33</v>
      </c>
      <c r="C281" s="13" t="s">
        <v>34</v>
      </c>
      <c r="D281" s="14">
        <f>D282</f>
        <v>6000</v>
      </c>
      <c r="E281" s="48">
        <f t="shared" si="30"/>
        <v>-6000</v>
      </c>
      <c r="F281" s="48">
        <f t="shared" si="31"/>
        <v>-100</v>
      </c>
      <c r="G281" s="14">
        <f>G282</f>
        <v>0</v>
      </c>
    </row>
    <row r="282" spans="1:7" x14ac:dyDescent="0.25">
      <c r="A282" s="15" t="s">
        <v>253</v>
      </c>
      <c r="B282" s="15" t="s">
        <v>36</v>
      </c>
      <c r="C282" s="16" t="s">
        <v>254</v>
      </c>
      <c r="D282" s="17">
        <v>6000</v>
      </c>
      <c r="E282" s="49">
        <f t="shared" si="30"/>
        <v>-6000</v>
      </c>
      <c r="F282" s="49">
        <f t="shared" si="31"/>
        <v>-100</v>
      </c>
      <c r="G282" s="18">
        <v>0</v>
      </c>
    </row>
    <row r="283" spans="1:7" x14ac:dyDescent="0.25">
      <c r="A283" s="12" t="s">
        <v>0</v>
      </c>
      <c r="B283" s="12" t="s">
        <v>87</v>
      </c>
      <c r="C283" s="13" t="s">
        <v>88</v>
      </c>
      <c r="D283" s="14">
        <f>D284</f>
        <v>1000</v>
      </c>
      <c r="E283" s="48">
        <f t="shared" si="30"/>
        <v>-1000</v>
      </c>
      <c r="F283" s="48">
        <f t="shared" si="31"/>
        <v>-100</v>
      </c>
      <c r="G283" s="14">
        <f>G284</f>
        <v>0</v>
      </c>
    </row>
    <row r="284" spans="1:7" x14ac:dyDescent="0.25">
      <c r="A284" s="15" t="s">
        <v>255</v>
      </c>
      <c r="B284" s="15" t="s">
        <v>90</v>
      </c>
      <c r="C284" s="16" t="s">
        <v>256</v>
      </c>
      <c r="D284" s="17">
        <v>1000</v>
      </c>
      <c r="E284" s="49">
        <f t="shared" si="30"/>
        <v>-1000</v>
      </c>
      <c r="F284" s="49">
        <f t="shared" si="31"/>
        <v>-100</v>
      </c>
      <c r="G284" s="18">
        <v>0</v>
      </c>
    </row>
    <row r="285" spans="1:7" x14ac:dyDescent="0.25">
      <c r="A285" s="12" t="s">
        <v>0</v>
      </c>
      <c r="B285" s="12" t="s">
        <v>38</v>
      </c>
      <c r="C285" s="13" t="s">
        <v>39</v>
      </c>
      <c r="D285" s="14">
        <f>D286+D292</f>
        <v>3000</v>
      </c>
      <c r="E285" s="48">
        <f t="shared" si="30"/>
        <v>-3000</v>
      </c>
      <c r="F285" s="48">
        <f t="shared" si="31"/>
        <v>-100</v>
      </c>
      <c r="G285" s="14">
        <f>G286+G292</f>
        <v>0</v>
      </c>
    </row>
    <row r="286" spans="1:7" x14ac:dyDescent="0.25">
      <c r="A286" s="12" t="s">
        <v>0</v>
      </c>
      <c r="B286" s="12" t="s">
        <v>40</v>
      </c>
      <c r="C286" s="13" t="s">
        <v>41</v>
      </c>
      <c r="D286" s="14">
        <f>SUM(D287:D291)</f>
        <v>2450</v>
      </c>
      <c r="E286" s="48">
        <f t="shared" si="30"/>
        <v>-2450</v>
      </c>
      <c r="F286" s="48">
        <f t="shared" si="31"/>
        <v>-100</v>
      </c>
      <c r="G286" s="14">
        <f>SUM(G287:G291)</f>
        <v>0</v>
      </c>
    </row>
    <row r="287" spans="1:7" x14ac:dyDescent="0.25">
      <c r="A287" s="15" t="s">
        <v>257</v>
      </c>
      <c r="B287" s="15" t="s">
        <v>72</v>
      </c>
      <c r="C287" s="16" t="s">
        <v>110</v>
      </c>
      <c r="D287" s="17">
        <v>100</v>
      </c>
      <c r="E287" s="49">
        <f t="shared" si="30"/>
        <v>-100</v>
      </c>
      <c r="F287" s="49">
        <f t="shared" si="31"/>
        <v>-100</v>
      </c>
      <c r="G287" s="18">
        <v>0</v>
      </c>
    </row>
    <row r="288" spans="1:7" x14ac:dyDescent="0.25">
      <c r="A288" s="15" t="s">
        <v>258</v>
      </c>
      <c r="B288" s="15" t="s">
        <v>72</v>
      </c>
      <c r="C288" s="16" t="s">
        <v>112</v>
      </c>
      <c r="D288" s="17">
        <v>150</v>
      </c>
      <c r="E288" s="49">
        <f t="shared" si="30"/>
        <v>-150</v>
      </c>
      <c r="F288" s="49">
        <f t="shared" si="31"/>
        <v>-100</v>
      </c>
      <c r="G288" s="18">
        <v>0</v>
      </c>
    </row>
    <row r="289" spans="1:7" x14ac:dyDescent="0.25">
      <c r="A289" s="15" t="s">
        <v>259</v>
      </c>
      <c r="B289" s="15" t="s">
        <v>119</v>
      </c>
      <c r="C289" s="16" t="s">
        <v>260</v>
      </c>
      <c r="D289" s="17">
        <v>1000</v>
      </c>
      <c r="E289" s="49">
        <f t="shared" si="30"/>
        <v>-1000</v>
      </c>
      <c r="F289" s="49">
        <f t="shared" si="31"/>
        <v>-100</v>
      </c>
      <c r="G289" s="18">
        <v>0</v>
      </c>
    </row>
    <row r="290" spans="1:7" x14ac:dyDescent="0.25">
      <c r="A290" s="15" t="s">
        <v>261</v>
      </c>
      <c r="B290" s="15" t="s">
        <v>76</v>
      </c>
      <c r="C290" s="16" t="s">
        <v>77</v>
      </c>
      <c r="D290" s="17">
        <v>400</v>
      </c>
      <c r="E290" s="49">
        <f t="shared" si="30"/>
        <v>-400</v>
      </c>
      <c r="F290" s="49">
        <f t="shared" si="31"/>
        <v>-100</v>
      </c>
      <c r="G290" s="18">
        <v>0</v>
      </c>
    </row>
    <row r="291" spans="1:7" x14ac:dyDescent="0.25">
      <c r="A291" s="15" t="s">
        <v>262</v>
      </c>
      <c r="B291" s="15" t="s">
        <v>76</v>
      </c>
      <c r="C291" s="77" t="s">
        <v>79</v>
      </c>
      <c r="D291" s="17">
        <v>800</v>
      </c>
      <c r="E291" s="49">
        <f t="shared" si="30"/>
        <v>-800</v>
      </c>
      <c r="F291" s="49">
        <f t="shared" si="31"/>
        <v>-100</v>
      </c>
      <c r="G291" s="18">
        <v>0</v>
      </c>
    </row>
    <row r="292" spans="1:7" x14ac:dyDescent="0.25">
      <c r="A292" s="12" t="s">
        <v>0</v>
      </c>
      <c r="B292" s="12" t="s">
        <v>48</v>
      </c>
      <c r="C292" s="13" t="s">
        <v>49</v>
      </c>
      <c r="D292" s="14">
        <f>D293+D294</f>
        <v>550</v>
      </c>
      <c r="E292" s="48">
        <f t="shared" si="30"/>
        <v>-550</v>
      </c>
      <c r="F292" s="48">
        <f t="shared" si="31"/>
        <v>-100</v>
      </c>
      <c r="G292" s="14">
        <f>G293+G294</f>
        <v>0</v>
      </c>
    </row>
    <row r="293" spans="1:7" x14ac:dyDescent="0.25">
      <c r="A293" s="15" t="s">
        <v>263</v>
      </c>
      <c r="B293" s="15" t="s">
        <v>131</v>
      </c>
      <c r="C293" s="16" t="s">
        <v>264</v>
      </c>
      <c r="D293" s="17">
        <v>200</v>
      </c>
      <c r="E293" s="49">
        <f t="shared" si="30"/>
        <v>-200</v>
      </c>
      <c r="F293" s="49">
        <f t="shared" si="31"/>
        <v>-100</v>
      </c>
      <c r="G293" s="18">
        <v>0</v>
      </c>
    </row>
    <row r="294" spans="1:7" x14ac:dyDescent="0.25">
      <c r="A294" s="15" t="s">
        <v>265</v>
      </c>
      <c r="B294" s="15" t="s">
        <v>142</v>
      </c>
      <c r="C294" s="16" t="s">
        <v>266</v>
      </c>
      <c r="D294" s="17">
        <v>350</v>
      </c>
      <c r="E294" s="49">
        <f t="shared" si="30"/>
        <v>-350</v>
      </c>
      <c r="F294" s="49">
        <f t="shared" si="31"/>
        <v>-100</v>
      </c>
      <c r="G294" s="18">
        <v>0</v>
      </c>
    </row>
    <row r="297" spans="1:7" x14ac:dyDescent="0.25">
      <c r="B297" t="s">
        <v>329</v>
      </c>
      <c r="E297" t="s">
        <v>330</v>
      </c>
    </row>
  </sheetData>
  <mergeCells count="3">
    <mergeCell ref="A10:G10"/>
    <mergeCell ref="A12:G12"/>
    <mergeCell ref="A1:B1"/>
  </mergeCells>
  <phoneticPr fontId="8" type="noConversion"/>
  <pageMargins left="0.19685039370078741" right="0.19685039370078741" top="0.19685039370078741" bottom="0.23622047244094491" header="0.39370078740157483" footer="0.39370078740157483"/>
  <pageSetup paperSize="9" orientation="landscape" verticalDpi="599" r:id="rId1"/>
  <headerFooter alignWithMargins="0">
    <oddFooter>&amp;L&amp;"Arial,Regular"&amp;9 LC147RP-IRIP &amp;C&amp;"Arial,Regular"&amp;9Stranica &amp;P od &amp;N &amp;R&amp;"Arial,Regular"&amp;9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31CB-B7D6-4127-9A47-C8C81F4D80D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LCW147_IspisRealizacijaIndeksPo</vt:lpstr>
      <vt:lpstr>List1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2022-11-25T09:55:55Z</cp:lastPrinted>
  <dcterms:created xsi:type="dcterms:W3CDTF">2022-06-13T10:52:19Z</dcterms:created>
  <dcterms:modified xsi:type="dcterms:W3CDTF">2022-12-19T09:21:45Z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