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OneDrive\Radna površina\FINANCISKI  IZVJEŠTAJI, PLANOVI I REBALANSI\2023. GOD\IZVRŠENJE FINANCIJSKOG PLANA\31.12.2023\"/>
    </mc:Choice>
  </mc:AlternateContent>
  <xr:revisionPtr revIDLastSave="0" documentId="13_ncr:1_{F779D8E0-18D0-4EBE-96C0-306806384491}" xr6:coauthVersionLast="47" xr6:coauthVersionMax="47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Izvj. o izvrš. FP - Opći dio" sheetId="1" r:id="rId1"/>
    <sheet name="Izvj. o izvrš. FP prema ekonoms" sheetId="2" r:id="rId2"/>
    <sheet name="Prihodi i rashodi prema izvorim" sheetId="3" r:id="rId3"/>
    <sheet name="Rashodi prema funkc. klas." sheetId="7" r:id="rId4"/>
    <sheet name="Izvrš-po prog; izv.fin; ek.klas" sheetId="6" r:id="rId5"/>
    <sheet name="Račun zad-financ. prema ekonom" sheetId="4" r:id="rId6"/>
    <sheet name="Račun zad-financ. prema izvori" sheetId="5" r:id="rId7"/>
  </sheets>
  <definedNames>
    <definedName name="_xlnm.Print_Titles" localSheetId="0">'Izvj. o izvrš. FP - Opći dio'!#REF!</definedName>
    <definedName name="_xlnm.Print_Titles" localSheetId="1">'Izvj. o izvrš. FP prema ekonoms'!$1:$6</definedName>
  </definedNames>
  <calcPr calcId="191029"/>
</workbook>
</file>

<file path=xl/calcChain.xml><?xml version="1.0" encoding="utf-8"?>
<calcChain xmlns="http://schemas.openxmlformats.org/spreadsheetml/2006/main">
  <c r="H35" i="2" l="1"/>
  <c r="G35" i="2"/>
  <c r="O15" i="5"/>
  <c r="O18" i="5"/>
  <c r="N15" i="5"/>
  <c r="N18" i="5"/>
  <c r="L17" i="5"/>
  <c r="L16" i="5" s="1"/>
  <c r="L14" i="5"/>
  <c r="L13" i="5" s="1"/>
  <c r="R15" i="4"/>
  <c r="R19" i="4"/>
  <c r="Q15" i="4"/>
  <c r="Q19" i="4"/>
  <c r="O18" i="4"/>
  <c r="O17" i="4"/>
  <c r="O16" i="4" s="1"/>
  <c r="O14" i="4"/>
  <c r="O13" i="4" s="1"/>
  <c r="O12" i="4" s="1"/>
  <c r="G17" i="7"/>
  <c r="F17" i="7"/>
  <c r="D16" i="7"/>
  <c r="D15" i="7" s="1"/>
  <c r="D14" i="7" s="1"/>
  <c r="N22" i="3"/>
  <c r="O22" i="3"/>
  <c r="P22" i="3"/>
  <c r="M22" i="3"/>
  <c r="R11" i="3"/>
  <c r="R13" i="3"/>
  <c r="R15" i="3"/>
  <c r="R17" i="3"/>
  <c r="R19" i="3"/>
  <c r="R23" i="3"/>
  <c r="R24" i="3"/>
  <c r="R25" i="3"/>
  <c r="R26" i="3"/>
  <c r="R28" i="3"/>
  <c r="R30" i="3"/>
  <c r="R31" i="3"/>
  <c r="R32" i="3"/>
  <c r="R34" i="3"/>
  <c r="R35" i="3"/>
  <c r="R37" i="3"/>
  <c r="R38" i="3"/>
  <c r="Q11" i="3"/>
  <c r="Q13" i="3"/>
  <c r="Q15" i="3"/>
  <c r="Q17" i="3"/>
  <c r="Q19" i="3"/>
  <c r="Q23" i="3"/>
  <c r="Q24" i="3"/>
  <c r="Q25" i="3"/>
  <c r="Q26" i="3"/>
  <c r="Q28" i="3"/>
  <c r="Q30" i="3"/>
  <c r="Q31" i="3"/>
  <c r="Q32" i="3"/>
  <c r="Q34" i="3"/>
  <c r="Q35" i="3"/>
  <c r="Q37" i="3"/>
  <c r="Q38" i="3"/>
  <c r="O36" i="3"/>
  <c r="O33" i="3"/>
  <c r="O29" i="3"/>
  <c r="O27" i="3"/>
  <c r="O18" i="3"/>
  <c r="O16" i="3"/>
  <c r="O14" i="3"/>
  <c r="O12" i="3"/>
  <c r="O9" i="3" s="1"/>
  <c r="O10" i="3"/>
  <c r="G15" i="2"/>
  <c r="G18" i="2"/>
  <c r="G21" i="2"/>
  <c r="G24" i="2"/>
  <c r="G26" i="2"/>
  <c r="G27" i="2"/>
  <c r="G30" i="2"/>
  <c r="G34" i="2"/>
  <c r="G39" i="2"/>
  <c r="G41" i="2"/>
  <c r="G43" i="2"/>
  <c r="G44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3" i="2"/>
  <c r="G64" i="2"/>
  <c r="G65" i="2"/>
  <c r="G66" i="2"/>
  <c r="G68" i="2"/>
  <c r="G69" i="2"/>
  <c r="G70" i="2"/>
  <c r="G71" i="2"/>
  <c r="G74" i="2"/>
  <c r="G76" i="2"/>
  <c r="G77" i="2"/>
  <c r="G81" i="2"/>
  <c r="G83" i="2"/>
  <c r="G84" i="2"/>
  <c r="G85" i="2"/>
  <c r="G87" i="2"/>
  <c r="H15" i="2"/>
  <c r="H18" i="2"/>
  <c r="H21" i="2"/>
  <c r="H24" i="2"/>
  <c r="H26" i="2"/>
  <c r="H27" i="2"/>
  <c r="H30" i="2"/>
  <c r="H34" i="2"/>
  <c r="H39" i="2"/>
  <c r="H41" i="2"/>
  <c r="H43" i="2"/>
  <c r="H44" i="2"/>
  <c r="H47" i="2"/>
  <c r="H48" i="2"/>
  <c r="H49" i="2"/>
  <c r="H50" i="2"/>
  <c r="H52" i="2"/>
  <c r="H53" i="2"/>
  <c r="H54" i="2"/>
  <c r="H55" i="2"/>
  <c r="H56" i="2"/>
  <c r="H57" i="2"/>
  <c r="H59" i="2"/>
  <c r="H60" i="2"/>
  <c r="H61" i="2"/>
  <c r="H62" i="2"/>
  <c r="H63" i="2"/>
  <c r="H64" i="2"/>
  <c r="H65" i="2"/>
  <c r="H66" i="2"/>
  <c r="H68" i="2"/>
  <c r="H69" i="2"/>
  <c r="H70" i="2"/>
  <c r="H71" i="2"/>
  <c r="H74" i="2"/>
  <c r="H76" i="2"/>
  <c r="H77" i="2"/>
  <c r="H81" i="2"/>
  <c r="H83" i="2"/>
  <c r="H84" i="2"/>
  <c r="H85" i="2"/>
  <c r="H87" i="2"/>
  <c r="E86" i="2"/>
  <c r="E82" i="2"/>
  <c r="E79" i="2" s="1"/>
  <c r="E78" i="2" s="1"/>
  <c r="E80" i="2"/>
  <c r="E75" i="2"/>
  <c r="E73" i="2"/>
  <c r="E72" i="2"/>
  <c r="E67" i="2"/>
  <c r="E58" i="2"/>
  <c r="E51" i="2"/>
  <c r="E46" i="2"/>
  <c r="E45" i="2" s="1"/>
  <c r="E36" i="2" s="1"/>
  <c r="E35" i="2" s="1"/>
  <c r="E42" i="2"/>
  <c r="E40" i="2"/>
  <c r="E38" i="2"/>
  <c r="E37" i="2"/>
  <c r="E33" i="2"/>
  <c r="E32" i="2" s="1"/>
  <c r="E31" i="2" s="1"/>
  <c r="E29" i="2"/>
  <c r="E28" i="2"/>
  <c r="E25" i="2"/>
  <c r="E23" i="2"/>
  <c r="E22" i="2" s="1"/>
  <c r="E20" i="2"/>
  <c r="E19" i="2"/>
  <c r="E17" i="2"/>
  <c r="E16" i="2" s="1"/>
  <c r="E14" i="2"/>
  <c r="E13" i="2" s="1"/>
  <c r="F67" i="2"/>
  <c r="C25" i="2"/>
  <c r="D25" i="2"/>
  <c r="F25" i="2"/>
  <c r="G25" i="2" s="1"/>
  <c r="D67" i="2"/>
  <c r="E12" i="2" l="1"/>
  <c r="H67" i="2"/>
  <c r="H25" i="2"/>
  <c r="O21" i="3"/>
  <c r="H18" i="1"/>
  <c r="H19" i="1"/>
  <c r="H25" i="1"/>
  <c r="H33" i="1"/>
  <c r="H15" i="1"/>
  <c r="G18" i="1"/>
  <c r="G19" i="1"/>
  <c r="G25" i="1"/>
  <c r="G30" i="1"/>
  <c r="G15" i="1"/>
  <c r="E26" i="1"/>
  <c r="E20" i="1"/>
  <c r="E17" i="1"/>
  <c r="E21" i="1" s="1"/>
  <c r="E32" i="1" s="1"/>
  <c r="G19" i="6" l="1"/>
  <c r="G21" i="6"/>
  <c r="G24" i="6"/>
  <c r="G25" i="6"/>
  <c r="G27" i="6"/>
  <c r="G29" i="6"/>
  <c r="G32" i="6"/>
  <c r="G36" i="6"/>
  <c r="G40" i="6"/>
  <c r="G45" i="6"/>
  <c r="G46" i="6"/>
  <c r="G47" i="6"/>
  <c r="G48" i="6"/>
  <c r="G53" i="6"/>
  <c r="G55" i="6"/>
  <c r="G57" i="6"/>
  <c r="G60" i="6"/>
  <c r="G61" i="6"/>
  <c r="G62" i="6"/>
  <c r="G63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9" i="6"/>
  <c r="G100" i="6"/>
  <c r="G101" i="6"/>
  <c r="G102" i="6"/>
  <c r="G105" i="6"/>
  <c r="G106" i="6"/>
  <c r="G110" i="6"/>
  <c r="G111" i="6"/>
  <c r="G112" i="6"/>
  <c r="G116" i="6"/>
  <c r="G121" i="6"/>
  <c r="G122" i="6"/>
  <c r="G123" i="6"/>
  <c r="G124" i="6"/>
  <c r="G125" i="6"/>
  <c r="G126" i="6"/>
  <c r="G127" i="6"/>
  <c r="G128" i="6"/>
  <c r="G130" i="6"/>
  <c r="G132" i="6"/>
  <c r="G137" i="6"/>
  <c r="G138" i="6"/>
  <c r="G142" i="6"/>
  <c r="G150" i="6"/>
  <c r="G152" i="6"/>
  <c r="G154" i="6"/>
  <c r="G157" i="6"/>
  <c r="G158" i="6"/>
  <c r="G159" i="6"/>
  <c r="G161" i="6"/>
  <c r="G162" i="6"/>
  <c r="G163" i="6"/>
  <c r="G164" i="6"/>
  <c r="G165" i="6"/>
  <c r="G166" i="6"/>
  <c r="G167" i="6"/>
  <c r="G168" i="6"/>
  <c r="G170" i="6"/>
  <c r="G171" i="6"/>
  <c r="G172" i="6"/>
  <c r="G173" i="6"/>
  <c r="G174" i="6"/>
  <c r="G175" i="6"/>
  <c r="G176" i="6"/>
  <c r="G177" i="6"/>
  <c r="G179" i="6"/>
  <c r="G180" i="6"/>
  <c r="G183" i="6"/>
  <c r="G184" i="6"/>
  <c r="G189" i="6"/>
  <c r="G190" i="6"/>
  <c r="G192" i="6"/>
  <c r="G197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4" i="6"/>
  <c r="G216" i="6"/>
  <c r="D215" i="6"/>
  <c r="D213" i="6"/>
  <c r="D198" i="6"/>
  <c r="D196" i="6"/>
  <c r="D195" i="6" s="1"/>
  <c r="D194" i="6" s="1"/>
  <c r="D193" i="6" s="1"/>
  <c r="D191" i="6"/>
  <c r="D188" i="6"/>
  <c r="D187" i="6"/>
  <c r="D186" i="6" s="1"/>
  <c r="D185" i="6" s="1"/>
  <c r="D182" i="6"/>
  <c r="D181" i="6" s="1"/>
  <c r="D178" i="6"/>
  <c r="D169" i="6"/>
  <c r="D160" i="6"/>
  <c r="D156" i="6"/>
  <c r="D155" i="6" s="1"/>
  <c r="D153" i="6"/>
  <c r="D151" i="6"/>
  <c r="D149" i="6"/>
  <c r="D148" i="6" s="1"/>
  <c r="D147" i="6" s="1"/>
  <c r="D146" i="6" s="1"/>
  <c r="D141" i="6"/>
  <c r="D140" i="6"/>
  <c r="D139" i="6" s="1"/>
  <c r="D136" i="6"/>
  <c r="D135" i="6" s="1"/>
  <c r="D134" i="6" s="1"/>
  <c r="D131" i="6"/>
  <c r="D129" i="6"/>
  <c r="D120" i="6"/>
  <c r="D119" i="6" s="1"/>
  <c r="D118" i="6" s="1"/>
  <c r="D117" i="6" s="1"/>
  <c r="D115" i="6"/>
  <c r="D114" i="6" s="1"/>
  <c r="D113" i="6" s="1"/>
  <c r="D109" i="6"/>
  <c r="D108" i="6" s="1"/>
  <c r="D107" i="6" s="1"/>
  <c r="D104" i="6"/>
  <c r="D103" i="6" s="1"/>
  <c r="D98" i="6"/>
  <c r="D58" i="6" s="1"/>
  <c r="D81" i="6"/>
  <c r="D64" i="6"/>
  <c r="D59" i="6"/>
  <c r="D56" i="6"/>
  <c r="D54" i="6"/>
  <c r="D52" i="6"/>
  <c r="D51" i="6" s="1"/>
  <c r="D44" i="6"/>
  <c r="D43" i="6"/>
  <c r="D42" i="6" s="1"/>
  <c r="D41" i="6" s="1"/>
  <c r="D39" i="6"/>
  <c r="D38" i="6"/>
  <c r="D37" i="6" s="1"/>
  <c r="D35" i="6"/>
  <c r="D34" i="6" s="1"/>
  <c r="D33" i="6" s="1"/>
  <c r="D31" i="6"/>
  <c r="D30" i="6"/>
  <c r="D28" i="6"/>
  <c r="D26" i="6"/>
  <c r="D23" i="6"/>
  <c r="D22" i="6" s="1"/>
  <c r="D20" i="6"/>
  <c r="D18" i="6"/>
  <c r="D17" i="6" s="1"/>
  <c r="E136" i="6"/>
  <c r="F136" i="6"/>
  <c r="G136" i="6" s="1"/>
  <c r="E98" i="6"/>
  <c r="F98" i="6"/>
  <c r="G98" i="6" s="1"/>
  <c r="F28" i="6"/>
  <c r="G28" i="6" s="1"/>
  <c r="E28" i="6"/>
  <c r="F20" i="6"/>
  <c r="G20" i="6" s="1"/>
  <c r="E20" i="6"/>
  <c r="F109" i="6"/>
  <c r="G109" i="6" s="1"/>
  <c r="E109" i="6"/>
  <c r="D33" i="2"/>
  <c r="D32" i="2" s="1"/>
  <c r="D31" i="2" s="1"/>
  <c r="F33" i="2"/>
  <c r="F32" i="2"/>
  <c r="F31" i="2" s="1"/>
  <c r="C33" i="2"/>
  <c r="C32" i="2" s="1"/>
  <c r="C31" i="2" s="1"/>
  <c r="F213" i="6"/>
  <c r="G213" i="6" s="1"/>
  <c r="E213" i="6"/>
  <c r="F215" i="6"/>
  <c r="E215" i="6"/>
  <c r="G215" i="6" s="1"/>
  <c r="G31" i="2" l="1"/>
  <c r="H31" i="2"/>
  <c r="D145" i="6"/>
  <c r="D16" i="6"/>
  <c r="D15" i="6" s="1"/>
  <c r="D50" i="6"/>
  <c r="D49" i="6" s="1"/>
  <c r="D133" i="6"/>
  <c r="H33" i="2"/>
  <c r="G33" i="2"/>
  <c r="H32" i="2"/>
  <c r="G32" i="2"/>
  <c r="M27" i="3"/>
  <c r="E16" i="7"/>
  <c r="C16" i="7"/>
  <c r="B16" i="7"/>
  <c r="C15" i="7"/>
  <c r="B15" i="7"/>
  <c r="C14" i="7"/>
  <c r="B14" i="7"/>
  <c r="G16" i="7" l="1"/>
  <c r="F16" i="7"/>
  <c r="D14" i="6"/>
  <c r="D12" i="6" s="1"/>
  <c r="D11" i="6" s="1"/>
  <c r="E15" i="7"/>
  <c r="G15" i="7" l="1"/>
  <c r="F15" i="7"/>
  <c r="E14" i="7"/>
  <c r="G14" i="7" s="1"/>
  <c r="F14" i="7" l="1"/>
  <c r="F191" i="6" l="1"/>
  <c r="E191" i="6"/>
  <c r="F141" i="6"/>
  <c r="E141" i="6"/>
  <c r="E140" i="6" s="1"/>
  <c r="E139" i="6" s="1"/>
  <c r="F115" i="6"/>
  <c r="E115" i="6"/>
  <c r="E114" i="6" s="1"/>
  <c r="E113" i="6" s="1"/>
  <c r="F35" i="6"/>
  <c r="E35" i="6"/>
  <c r="E34" i="6" s="1"/>
  <c r="E33" i="6" s="1"/>
  <c r="D26" i="1"/>
  <c r="F26" i="1"/>
  <c r="C26" i="1"/>
  <c r="D20" i="1"/>
  <c r="F20" i="1"/>
  <c r="C20" i="1"/>
  <c r="D17" i="1"/>
  <c r="F17" i="1"/>
  <c r="C17" i="1"/>
  <c r="C21" i="1" s="1"/>
  <c r="C32" i="1" s="1"/>
  <c r="D21" i="1" l="1"/>
  <c r="D32" i="1" s="1"/>
  <c r="F140" i="6"/>
  <c r="G141" i="6"/>
  <c r="G115" i="6"/>
  <c r="G35" i="6"/>
  <c r="G191" i="6"/>
  <c r="F21" i="1"/>
  <c r="H17" i="1"/>
  <c r="G17" i="1"/>
  <c r="H20" i="1"/>
  <c r="G20" i="1"/>
  <c r="H26" i="1"/>
  <c r="G26" i="1"/>
  <c r="F114" i="6"/>
  <c r="G114" i="6" s="1"/>
  <c r="F34" i="6"/>
  <c r="G34" i="6" s="1"/>
  <c r="F198" i="6"/>
  <c r="E198" i="6"/>
  <c r="F196" i="6"/>
  <c r="E196" i="6"/>
  <c r="F188" i="6"/>
  <c r="E188" i="6"/>
  <c r="E187" i="6" s="1"/>
  <c r="E186" i="6" s="1"/>
  <c r="E185" i="6" s="1"/>
  <c r="F182" i="6"/>
  <c r="G182" i="6" s="1"/>
  <c r="E182" i="6"/>
  <c r="F181" i="6"/>
  <c r="E181" i="6"/>
  <c r="F178" i="6"/>
  <c r="E178" i="6"/>
  <c r="F169" i="6"/>
  <c r="E169" i="6"/>
  <c r="F160" i="6"/>
  <c r="E160" i="6"/>
  <c r="F156" i="6"/>
  <c r="E156" i="6"/>
  <c r="E155" i="6" s="1"/>
  <c r="F153" i="6"/>
  <c r="E153" i="6"/>
  <c r="F151" i="6"/>
  <c r="E151" i="6"/>
  <c r="F149" i="6"/>
  <c r="E149" i="6"/>
  <c r="F148" i="6"/>
  <c r="E148" i="6"/>
  <c r="E147" i="6" s="1"/>
  <c r="E146" i="6" s="1"/>
  <c r="F135" i="6"/>
  <c r="E135" i="6"/>
  <c r="E134" i="6" s="1"/>
  <c r="E133" i="6" s="1"/>
  <c r="F131" i="6"/>
  <c r="E131" i="6"/>
  <c r="F129" i="6"/>
  <c r="E129" i="6"/>
  <c r="F120" i="6"/>
  <c r="E120" i="6"/>
  <c r="E119" i="6" s="1"/>
  <c r="E118" i="6" s="1"/>
  <c r="E117" i="6" s="1"/>
  <c r="F108" i="6"/>
  <c r="E108" i="6"/>
  <c r="E107" i="6" s="1"/>
  <c r="F107" i="6"/>
  <c r="F104" i="6"/>
  <c r="F103" i="6" s="1"/>
  <c r="G103" i="6" s="1"/>
  <c r="E104" i="6"/>
  <c r="E103" i="6" s="1"/>
  <c r="F81" i="6"/>
  <c r="E81" i="6"/>
  <c r="F64" i="6"/>
  <c r="E64" i="6"/>
  <c r="F59" i="6"/>
  <c r="E59" i="6"/>
  <c r="F56" i="6"/>
  <c r="E56" i="6"/>
  <c r="F54" i="6"/>
  <c r="G54" i="6" s="1"/>
  <c r="E54" i="6"/>
  <c r="F52" i="6"/>
  <c r="G52" i="6" s="1"/>
  <c r="E52" i="6"/>
  <c r="E51" i="6"/>
  <c r="F44" i="6"/>
  <c r="G44" i="6" s="1"/>
  <c r="E44" i="6"/>
  <c r="E43" i="6"/>
  <c r="E42" i="6" s="1"/>
  <c r="E41" i="6" s="1"/>
  <c r="F39" i="6"/>
  <c r="G39" i="6" s="1"/>
  <c r="E39" i="6"/>
  <c r="E38" i="6"/>
  <c r="E37" i="6" s="1"/>
  <c r="F31" i="6"/>
  <c r="E31" i="6"/>
  <c r="E30" i="6"/>
  <c r="F26" i="6"/>
  <c r="E26" i="6"/>
  <c r="F23" i="6"/>
  <c r="E23" i="6"/>
  <c r="F18" i="6"/>
  <c r="E18" i="6"/>
  <c r="E17" i="6" s="1"/>
  <c r="K17" i="5"/>
  <c r="K16" i="5" s="1"/>
  <c r="M17" i="5"/>
  <c r="J17" i="5"/>
  <c r="J16" i="5" s="1"/>
  <c r="K14" i="5"/>
  <c r="K13" i="5" s="1"/>
  <c r="M14" i="5"/>
  <c r="J14" i="5"/>
  <c r="J13" i="5" s="1"/>
  <c r="N14" i="4"/>
  <c r="N13" i="4" s="1"/>
  <c r="N12" i="4" s="1"/>
  <c r="P14" i="4"/>
  <c r="M14" i="4"/>
  <c r="M13" i="4" s="1"/>
  <c r="M12" i="4" s="1"/>
  <c r="N18" i="4"/>
  <c r="N17" i="4" s="1"/>
  <c r="N16" i="4" s="1"/>
  <c r="P18" i="4"/>
  <c r="M18" i="4"/>
  <c r="M17" i="4" s="1"/>
  <c r="M16" i="4" s="1"/>
  <c r="N33" i="3"/>
  <c r="P33" i="3"/>
  <c r="M33" i="3"/>
  <c r="P16" i="3"/>
  <c r="N36" i="3"/>
  <c r="P36" i="3"/>
  <c r="N29" i="3"/>
  <c r="P29" i="3"/>
  <c r="N27" i="3"/>
  <c r="P27" i="3"/>
  <c r="N18" i="3"/>
  <c r="P18" i="3"/>
  <c r="N16" i="3"/>
  <c r="N14" i="3"/>
  <c r="N9" i="3" s="1"/>
  <c r="P14" i="3"/>
  <c r="N12" i="3"/>
  <c r="P12" i="3"/>
  <c r="P10" i="3"/>
  <c r="R10" i="3" s="1"/>
  <c r="N10" i="3"/>
  <c r="M29" i="3"/>
  <c r="M36" i="3"/>
  <c r="M10" i="3"/>
  <c r="M12" i="3"/>
  <c r="M14" i="3"/>
  <c r="M16" i="3"/>
  <c r="M18" i="3"/>
  <c r="C38" i="2"/>
  <c r="C40" i="2"/>
  <c r="C42" i="2"/>
  <c r="C46" i="2"/>
  <c r="C51" i="2"/>
  <c r="C58" i="2"/>
  <c r="C67" i="2"/>
  <c r="G67" i="2" s="1"/>
  <c r="C73" i="2"/>
  <c r="C75" i="2"/>
  <c r="C80" i="2"/>
  <c r="C82" i="2"/>
  <c r="D86" i="2"/>
  <c r="F86" i="2"/>
  <c r="C86" i="2"/>
  <c r="F147" i="6" l="1"/>
  <c r="R18" i="4"/>
  <c r="Q18" i="4"/>
  <c r="G135" i="6"/>
  <c r="Q14" i="4"/>
  <c r="R14" i="4"/>
  <c r="O17" i="5"/>
  <c r="N17" i="5"/>
  <c r="E22" i="6"/>
  <c r="E16" i="6" s="1"/>
  <c r="E15" i="6" s="1"/>
  <c r="F30" i="6"/>
  <c r="G30" i="6" s="1"/>
  <c r="G31" i="6"/>
  <c r="E195" i="6"/>
  <c r="E194" i="6" s="1"/>
  <c r="E193" i="6" s="1"/>
  <c r="E145" i="6" s="1"/>
  <c r="F22" i="6"/>
  <c r="G23" i="6"/>
  <c r="G59" i="6"/>
  <c r="G108" i="6"/>
  <c r="G120" i="6"/>
  <c r="F134" i="6"/>
  <c r="G151" i="6"/>
  <c r="G156" i="6"/>
  <c r="G178" i="6"/>
  <c r="F195" i="6"/>
  <c r="G196" i="6"/>
  <c r="O14" i="5"/>
  <c r="N14" i="5"/>
  <c r="G26" i="6"/>
  <c r="G64" i="6"/>
  <c r="G104" i="6"/>
  <c r="G129" i="6"/>
  <c r="G148" i="6"/>
  <c r="G153" i="6"/>
  <c r="G160" i="6"/>
  <c r="G181" i="6"/>
  <c r="F187" i="6"/>
  <c r="G188" i="6"/>
  <c r="G198" i="6"/>
  <c r="H86" i="2"/>
  <c r="G86" i="2"/>
  <c r="P21" i="3"/>
  <c r="F38" i="6"/>
  <c r="F43" i="6"/>
  <c r="F51" i="6"/>
  <c r="G56" i="6"/>
  <c r="E58" i="6"/>
  <c r="E50" i="6" s="1"/>
  <c r="E49" i="6" s="1"/>
  <c r="N21" i="3"/>
  <c r="F17" i="6"/>
  <c r="G18" i="6"/>
  <c r="F58" i="6"/>
  <c r="G81" i="6"/>
  <c r="G107" i="6"/>
  <c r="F119" i="6"/>
  <c r="G131" i="6"/>
  <c r="G149" i="6"/>
  <c r="F155" i="6"/>
  <c r="G155" i="6" s="1"/>
  <c r="G169" i="6"/>
  <c r="F139" i="6"/>
  <c r="G139" i="6" s="1"/>
  <c r="G140" i="6"/>
  <c r="F32" i="1"/>
  <c r="H21" i="1"/>
  <c r="G21" i="1"/>
  <c r="M13" i="5"/>
  <c r="O13" i="5" s="1"/>
  <c r="M16" i="5"/>
  <c r="M21" i="3"/>
  <c r="R12" i="3"/>
  <c r="Q12" i="3"/>
  <c r="R14" i="3"/>
  <c r="Q14" i="3"/>
  <c r="R18" i="3"/>
  <c r="Q18" i="3"/>
  <c r="R27" i="3"/>
  <c r="Q27" i="3"/>
  <c r="R22" i="3"/>
  <c r="Q22" i="3"/>
  <c r="R29" i="3"/>
  <c r="Q29" i="3"/>
  <c r="R36" i="3"/>
  <c r="Q36" i="3"/>
  <c r="R16" i="3"/>
  <c r="Q16" i="3"/>
  <c r="R33" i="3"/>
  <c r="Q33" i="3"/>
  <c r="F113" i="6"/>
  <c r="G113" i="6" s="1"/>
  <c r="F33" i="6"/>
  <c r="G33" i="6" s="1"/>
  <c r="P9" i="3"/>
  <c r="R9" i="3" s="1"/>
  <c r="Q10" i="3"/>
  <c r="P17" i="4"/>
  <c r="P13" i="4"/>
  <c r="M9" i="3"/>
  <c r="C79" i="2"/>
  <c r="C78" i="2" s="1"/>
  <c r="C72" i="2"/>
  <c r="C45" i="2"/>
  <c r="C37" i="2"/>
  <c r="C36" i="2" s="1"/>
  <c r="C35" i="2" s="1"/>
  <c r="C14" i="2"/>
  <c r="C13" i="2" s="1"/>
  <c r="C17" i="2"/>
  <c r="C16" i="2" s="1"/>
  <c r="C20" i="2"/>
  <c r="C19" i="2" s="1"/>
  <c r="C23" i="2"/>
  <c r="C29" i="2"/>
  <c r="C28" i="2" s="1"/>
  <c r="D29" i="2"/>
  <c r="D28" i="2" s="1"/>
  <c r="F29" i="2"/>
  <c r="F20" i="2"/>
  <c r="F17" i="2"/>
  <c r="F14" i="2"/>
  <c r="D20" i="2"/>
  <c r="D19" i="2" s="1"/>
  <c r="D23" i="2"/>
  <c r="D22" i="2" s="1"/>
  <c r="D17" i="2"/>
  <c r="D16" i="2" s="1"/>
  <c r="D14" i="2"/>
  <c r="D13" i="2" s="1"/>
  <c r="F38" i="2"/>
  <c r="D38" i="2"/>
  <c r="F40" i="2"/>
  <c r="D40" i="2"/>
  <c r="F42" i="2"/>
  <c r="D42" i="2"/>
  <c r="F46" i="2"/>
  <c r="D46" i="2"/>
  <c r="F51" i="2"/>
  <c r="D51" i="2"/>
  <c r="F58" i="2"/>
  <c r="D58" i="2"/>
  <c r="F73" i="2"/>
  <c r="D73" i="2"/>
  <c r="F75" i="2"/>
  <c r="D75" i="2"/>
  <c r="F80" i="2"/>
  <c r="D80" i="2"/>
  <c r="F82" i="2"/>
  <c r="D82" i="2"/>
  <c r="G29" i="2" l="1"/>
  <c r="H29" i="2"/>
  <c r="G119" i="6"/>
  <c r="F118" i="6"/>
  <c r="H75" i="2"/>
  <c r="G75" i="2"/>
  <c r="H51" i="2"/>
  <c r="G51" i="2"/>
  <c r="G40" i="2"/>
  <c r="H40" i="2"/>
  <c r="R17" i="4"/>
  <c r="Q17" i="4"/>
  <c r="D12" i="2"/>
  <c r="G17" i="2"/>
  <c r="H17" i="2"/>
  <c r="G43" i="6"/>
  <c r="F42" i="6"/>
  <c r="H80" i="2"/>
  <c r="G80" i="2"/>
  <c r="G58" i="2"/>
  <c r="H58" i="2"/>
  <c r="G42" i="2"/>
  <c r="H42" i="2"/>
  <c r="H20" i="2"/>
  <c r="G20" i="2"/>
  <c r="G17" i="6"/>
  <c r="F16" i="6"/>
  <c r="G16" i="6" s="1"/>
  <c r="G38" i="6"/>
  <c r="F37" i="6"/>
  <c r="G37" i="6" s="1"/>
  <c r="G187" i="6"/>
  <c r="F186" i="6"/>
  <c r="G195" i="6"/>
  <c r="F194" i="6"/>
  <c r="R13" i="4"/>
  <c r="Q13" i="4"/>
  <c r="E14" i="6"/>
  <c r="O16" i="5"/>
  <c r="N16" i="5"/>
  <c r="G22" i="6"/>
  <c r="F146" i="6"/>
  <c r="G147" i="6"/>
  <c r="G82" i="2"/>
  <c r="H82" i="2"/>
  <c r="G73" i="2"/>
  <c r="H73" i="2"/>
  <c r="G46" i="2"/>
  <c r="H46" i="2"/>
  <c r="H38" i="2"/>
  <c r="G38" i="2"/>
  <c r="H14" i="2"/>
  <c r="G14" i="2"/>
  <c r="G58" i="6"/>
  <c r="G51" i="6"/>
  <c r="F50" i="6"/>
  <c r="G50" i="6" s="1"/>
  <c r="F133" i="6"/>
  <c r="G133" i="6" s="1"/>
  <c r="G134" i="6"/>
  <c r="N13" i="5"/>
  <c r="R21" i="3"/>
  <c r="Q21" i="3"/>
  <c r="F49" i="6"/>
  <c r="G49" i="6" s="1"/>
  <c r="Q9" i="3"/>
  <c r="P16" i="4"/>
  <c r="P12" i="4"/>
  <c r="R12" i="4" s="1"/>
  <c r="D79" i="2"/>
  <c r="D78" i="2" s="1"/>
  <c r="F79" i="2"/>
  <c r="C22" i="2"/>
  <c r="C12" i="2" s="1"/>
  <c r="F13" i="2"/>
  <c r="H13" i="2" s="1"/>
  <c r="F16" i="2"/>
  <c r="F19" i="2"/>
  <c r="F28" i="2"/>
  <c r="F23" i="2"/>
  <c r="D72" i="2"/>
  <c r="F72" i="2"/>
  <c r="D45" i="2"/>
  <c r="F45" i="2"/>
  <c r="D37" i="2"/>
  <c r="D36" i="2" s="1"/>
  <c r="F37" i="2"/>
  <c r="G37" i="2" l="1"/>
  <c r="H37" i="2"/>
  <c r="G23" i="2"/>
  <c r="H23" i="2"/>
  <c r="G79" i="2"/>
  <c r="H79" i="2"/>
  <c r="G28" i="2"/>
  <c r="H28" i="2"/>
  <c r="G146" i="6"/>
  <c r="F41" i="6"/>
  <c r="G41" i="6" s="1"/>
  <c r="G42" i="6"/>
  <c r="G19" i="2"/>
  <c r="H19" i="2"/>
  <c r="F117" i="6"/>
  <c r="G117" i="6" s="1"/>
  <c r="G118" i="6"/>
  <c r="G16" i="2"/>
  <c r="H16" i="2"/>
  <c r="R16" i="4"/>
  <c r="Q16" i="4"/>
  <c r="F193" i="6"/>
  <c r="G193" i="6" s="1"/>
  <c r="G194" i="6"/>
  <c r="H45" i="2"/>
  <c r="G45" i="2"/>
  <c r="G72" i="2"/>
  <c r="H72" i="2"/>
  <c r="F15" i="6"/>
  <c r="F185" i="6"/>
  <c r="G185" i="6" s="1"/>
  <c r="G186" i="6"/>
  <c r="D35" i="2"/>
  <c r="G13" i="2"/>
  <c r="Q12" i="4"/>
  <c r="F78" i="2"/>
  <c r="F36" i="2"/>
  <c r="F22" i="2"/>
  <c r="F35" i="2" l="1"/>
  <c r="G36" i="2"/>
  <c r="H36" i="2"/>
  <c r="G78" i="2"/>
  <c r="H78" i="2"/>
  <c r="F145" i="6"/>
  <c r="G145" i="6" s="1"/>
  <c r="F12" i="2"/>
  <c r="H12" i="2" s="1"/>
  <c r="G22" i="2"/>
  <c r="H22" i="2"/>
  <c r="G15" i="6"/>
  <c r="F14" i="6"/>
  <c r="E12" i="6"/>
  <c r="G14" i="6" l="1"/>
  <c r="F12" i="6"/>
  <c r="G12" i="2"/>
  <c r="E11" i="6"/>
  <c r="G12" i="6" l="1"/>
  <c r="F11" i="6"/>
  <c r="G11" i="6" s="1"/>
</calcChain>
</file>

<file path=xl/sharedStrings.xml><?xml version="1.0" encoding="utf-8"?>
<sst xmlns="http://schemas.openxmlformats.org/spreadsheetml/2006/main" count="923" uniqueCount="443">
  <si>
    <t/>
  </si>
  <si>
    <t>A.</t>
  </si>
  <si>
    <t>RAČUN PRIHODA I RASHODA</t>
  </si>
  <si>
    <t>Rashodi poslovanja</t>
  </si>
  <si>
    <t>Rashodi za nabavu nefinancijske imovine</t>
  </si>
  <si>
    <t>B.</t>
  </si>
  <si>
    <t>RAČUN ZADUŽIVANJA/FINANCIRANJA</t>
  </si>
  <si>
    <t>Izdaci za financijsku imovinu i otplate zajmova</t>
  </si>
  <si>
    <t>RASPOLOŽIVA SREDSTVA IZ PRETHODNIH GODINA</t>
  </si>
  <si>
    <t>BROJ KONTA</t>
  </si>
  <si>
    <t>VRSTA PRIHODA / RASHODA</t>
  </si>
  <si>
    <t>A. RAČUN PRIHODA I RASHODA</t>
  </si>
  <si>
    <t>3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</si>
  <si>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</si>
  <si>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</si>
  <si>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</si>
  <si>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</si>
  <si>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</si>
  <si>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</si>
  <si>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</si>
  <si>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</si>
  <si>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</si>
  <si>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</si>
  <si>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</si>
  <si>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</si>
  <si>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</si>
  <si>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</si>
  <si>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</si>
  <si>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</si>
  <si>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</si>
  <si>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</si>
  <si>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</si>
  <si>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</si>
  <si>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</si>
  <si>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</si>
  <si>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</si>
  <si>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</si>
  <si>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</si>
  <si>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</si>
  <si>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</si>
  <si>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</si>
  <si>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</si>
  <si>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</si>
  <si>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</si>
  <si>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</si>
  <si>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</si>
  <si>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</si>
  <si>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</si>
  <si>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</si>
  <si>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</si>
  <si>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</si>
  <si>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</si>
  <si>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</si>
  <si>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</si>
  <si>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</si>
  <si>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</si>
  <si>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</si>
  <si>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</si>
  <si>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</si>
  <si>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</si>
  <si>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</si>
  <si>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</si>
  <si>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</si>
  <si>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</si>
  <si>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</si>
  <si>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</si>
  <si>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</si>
  <si>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</si>
  <si>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</si>
  <si>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</si>
  <si>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</si>
  <si>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</si>
  <si>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</si>
  <si>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</si>
  <si>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</si>
  <si>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</si>
  <si>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</si>
  <si>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</si>
  <si>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</si>
  <si>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</si>
  <si>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</si>
  <si>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</si>
  <si>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</si>
  <si>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3422</t>
  </si>
  <si>
    <t>Kamate za primljene kredite i zajmove od kreditnih i ostalih financijskih institucija u javnom sekto</t>
  </si>
  <si>
    <t>343</t>
  </si>
  <si>
    <t>Ostali financijski rashodi</t>
  </si>
  <si>
    <t>3431</t>
  </si>
  <si>
    <t>Bankarske usluge i usluge platnog prometa</t>
  </si>
  <si>
    <t>3434</t>
  </si>
  <si>
    <t>Ostali nespomenuti financijski rashodi</t>
  </si>
  <si>
    <t>4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</si>
  <si>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</si>
  <si>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</si>
  <si>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</si>
  <si>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</si>
  <si>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</si>
  <si>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</si>
  <si>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</si>
  <si>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</si>
  <si>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</si>
  <si>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</si>
  <si>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4227</t>
  </si>
  <si>
    <t>Uređaji, strojevi i oprema za ostale namjene</t>
  </si>
  <si>
    <t>5</t>
  </si>
  <si>
    <t>Dječji vrtić "Pušlek" Marija Bistrica</t>
  </si>
  <si>
    <t xml:space="preserve"> </t>
  </si>
  <si>
    <t>Prihodi od imovine</t>
  </si>
  <si>
    <t>Prihodi od financijske imovine</t>
  </si>
  <si>
    <t>Prihodi po posebnim propisima</t>
  </si>
  <si>
    <t>Ostali nespomenuti prihodi</t>
  </si>
  <si>
    <t>Prihodi iz nadležnog proračuna</t>
  </si>
  <si>
    <t>Prihod od pruženih usluga</t>
  </si>
  <si>
    <t>Prihodi od prodaje proizvoda i robe te pruženih usluga</t>
  </si>
  <si>
    <t>Prihodi od prodaje proizvoda i robe te pruženih usluga i prihodi od donacija</t>
  </si>
  <si>
    <t>Pomoći iz inozemstva i od subjekata unutar općeg proračuna</t>
  </si>
  <si>
    <t>Pomoći proračunskim korisnicima iz proračuna koji  nije nadležan</t>
  </si>
  <si>
    <t>Tekuće pomoći proračuinskim korisnicima  iz proračuna koji nije nadležan</t>
  </si>
  <si>
    <t>Kamate na oročena sredstva i depozite po viđenju</t>
  </si>
  <si>
    <t>Donacije od pravnih i fizičkih osoba izvan općeg proračuna</t>
  </si>
  <si>
    <t>Tekuće donacije</t>
  </si>
  <si>
    <t>MANJAK IZ PRETHODNE GODINE</t>
  </si>
  <si>
    <t>VIŠAK IZ PRETHODNIH GODINA</t>
  </si>
  <si>
    <t>REZULTAT GODINE</t>
  </si>
  <si>
    <t>1.</t>
  </si>
  <si>
    <t>2.</t>
  </si>
  <si>
    <t>Ostali građevinski objekti</t>
  </si>
  <si>
    <t>Prijevozna sredstva</t>
  </si>
  <si>
    <t>Prijevozna sredstva u cestovnom prometu</t>
  </si>
  <si>
    <t>Račun / opis</t>
  </si>
  <si>
    <t>PRIHODI I RASHODI PREMA IZVORIMA FINANCIRANJA</t>
  </si>
  <si>
    <t>1</t>
  </si>
  <si>
    <t>2</t>
  </si>
  <si>
    <t xml:space="preserve"> SVEUKUPNI PRIHODI</t>
  </si>
  <si>
    <t>Izvor 1. Opći prihodi i primici</t>
  </si>
  <si>
    <t>Izvor 3. Vlastiti prihodi</t>
  </si>
  <si>
    <t>Izvor 4. Prihodi za posebne nemjene</t>
  </si>
  <si>
    <t>Izvor 5. Pomoći</t>
  </si>
  <si>
    <t>Izvor 6. Donacije</t>
  </si>
  <si>
    <t xml:space="preserve"> SVEUKUPNI RASHODI</t>
  </si>
  <si>
    <t xml:space="preserve">         Izvor 1.5. Prihodi iz nadležnog proračuna</t>
  </si>
  <si>
    <t xml:space="preserve">         Izvor 3.2. Najam</t>
  </si>
  <si>
    <t xml:space="preserve">         Izvor 5.5. Pomoći iz proračuna koji nije nadležan</t>
  </si>
  <si>
    <t xml:space="preserve">         Izvor 6.2. Donacije</t>
  </si>
  <si>
    <t xml:space="preserve">         Izvor 1.5. Prihodi iz nadležnog proračuna - plaće i naknade (vrtić + predškola)</t>
  </si>
  <si>
    <t xml:space="preserve">         Izvor 1.5. Prihodi iz nadležnog proračuna - oprema  (vrtić)</t>
  </si>
  <si>
    <t xml:space="preserve">         Izvor 4.4. Prihodi za posebne namjene - plaće i naknade (vrtić)</t>
  </si>
  <si>
    <t xml:space="preserve">         Izvor 4.4. Prihodi za posebne namjene - oprema (vrtić)</t>
  </si>
  <si>
    <t xml:space="preserve">         Izvor 5.5. Pomoći iz proračuna koji nije nadležan - materijal, energija, usluge (vrtić + predškola)</t>
  </si>
  <si>
    <t xml:space="preserve">         Izvor 6.2. Donacije - oprema (vrtić)</t>
  </si>
  <si>
    <t xml:space="preserve">         Izvor 3.2.  Najam - materijal + energija (vrtić)</t>
  </si>
  <si>
    <t xml:space="preserve">         Izvor 5.5. Pomoći iz proračuna koji nije nadležan - naknade (predškola)</t>
  </si>
  <si>
    <t xml:space="preserve">         Izvor 4.4. Prihod od uplate roditelja i dr.</t>
  </si>
  <si>
    <t>Racun/Opis</t>
  </si>
  <si>
    <t>B. RAČUN ZADUŽIVANJA FINANCIRANJA</t>
  </si>
  <si>
    <t>8 Primici od financijske imovine i zaduživanja</t>
  </si>
  <si>
    <t xml:space="preserve">84 Primici od zaduživanja                                                                              </t>
  </si>
  <si>
    <t xml:space="preserve">842 Primljeni krediti i zajmovi od kreditnih i ostalih financijskih institucija u javnom sektoru        </t>
  </si>
  <si>
    <t xml:space="preserve">8422 Primljeni krediti od kreditnih institucija u javnom sektoru                                         </t>
  </si>
  <si>
    <t xml:space="preserve">5 Izdaci za financijsku imovinu i otplate zajmova                                                     </t>
  </si>
  <si>
    <t xml:space="preserve">54 Izdaci za otplatu glavnice primljenih kredita i zajmova                                             </t>
  </si>
  <si>
    <t>542 Otplata glavnice primljenih kredita i zajmova od kreditnih i ostalih financijskih institucija u javn</t>
  </si>
  <si>
    <t xml:space="preserve">5422 Otplata glavnice primljenih kredita od kreditnih institucija u javnom sektoru                       </t>
  </si>
  <si>
    <t xml:space="preserve"> UKUPNI PRIMICI</t>
  </si>
  <si>
    <t>8. Namjenski primici</t>
  </si>
  <si>
    <t>8.4. Namjenski primici od zaduživanja- vrtić</t>
  </si>
  <si>
    <t xml:space="preserve"> UKUPNI IZDACI</t>
  </si>
  <si>
    <t>1. Opći prihodi i primici</t>
  </si>
  <si>
    <t xml:space="preserve">        1.5. Prihodi iz nadležnog proračuna - otplata kredita</t>
  </si>
  <si>
    <t>Proračunski korisnik</t>
  </si>
  <si>
    <t>28532</t>
  </si>
  <si>
    <t>DJEČJI VRTIĆ "PUŠLEK"</t>
  </si>
  <si>
    <t>Program</t>
  </si>
  <si>
    <t>1011</t>
  </si>
  <si>
    <t>PROGRAM PREDŠKOLSKOG ODGOJA</t>
  </si>
  <si>
    <t>Aktivnost</t>
  </si>
  <si>
    <t>A100003</t>
  </si>
  <si>
    <t xml:space="preserve">Izvor </t>
  </si>
  <si>
    <t>1.5.</t>
  </si>
  <si>
    <t>Opći prihodi i primici iz proračuna-PK</t>
  </si>
  <si>
    <t>R0098</t>
  </si>
  <si>
    <t>R0098B07</t>
  </si>
  <si>
    <t>Materijal i dijelovi za tekuće i investicijsko održavanje postrojenja i opreme</t>
  </si>
  <si>
    <t>R0098B01</t>
  </si>
  <si>
    <t>Sitni inventar</t>
  </si>
  <si>
    <t>R0098B2H</t>
  </si>
  <si>
    <t>Usluge tekućeg i investicijskog održavanja postrojenja i opreme</t>
  </si>
  <si>
    <t>R0098E4</t>
  </si>
  <si>
    <t>Kamate za primljene kredite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</si>
  <si>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</si>
  <si>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</si>
  <si>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</si>
  <si>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</si>
  <si>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R00995</t>
  </si>
  <si>
    <t>5422</t>
  </si>
  <si>
    <t>Otplata glavnice primljenih kredita</t>
  </si>
  <si>
    <t>3.2.</t>
  </si>
  <si>
    <t>vlastiti prihodi-dj.vrtić</t>
  </si>
  <si>
    <t>R0098C13</t>
  </si>
  <si>
    <t>Didaktika</t>
  </si>
  <si>
    <t>R0098C14</t>
  </si>
  <si>
    <t>Radni listovi</t>
  </si>
  <si>
    <t>R0098B2M</t>
  </si>
  <si>
    <t>Električna energija</t>
  </si>
  <si>
    <t>R0098B2O</t>
  </si>
  <si>
    <t>Plin</t>
  </si>
  <si>
    <t>4.4.</t>
  </si>
  <si>
    <t>Prihodi za posebne namjene-vrtić</t>
  </si>
  <si>
    <t>R00980</t>
  </si>
  <si>
    <t>R00981</t>
  </si>
  <si>
    <t>R00982</t>
  </si>
  <si>
    <t>Doprinosi za obvezno ZO</t>
  </si>
  <si>
    <t>R0098A</t>
  </si>
  <si>
    <t>R0098A1</t>
  </si>
  <si>
    <t>Naknada za prijevoz na posao i s posla</t>
  </si>
  <si>
    <t>R0098A11</t>
  </si>
  <si>
    <t>Seminari, simpoziji i savjetovanja</t>
  </si>
  <si>
    <t>R0098A10</t>
  </si>
  <si>
    <t>Naknada prijevoza za potrebe vrtića</t>
  </si>
  <si>
    <t>R0098B09</t>
  </si>
  <si>
    <t>Uredski materijal i ost.mat.rash</t>
  </si>
  <si>
    <t>R0098B15</t>
  </si>
  <si>
    <t>Stručna literatura</t>
  </si>
  <si>
    <t>R0098B16</t>
  </si>
  <si>
    <t>Materijal i sredstva za čišćenje i održavanje</t>
  </si>
  <si>
    <t>R0098B17</t>
  </si>
  <si>
    <t>Materijal za higijenske potrebe i njegu</t>
  </si>
  <si>
    <t>R0098B18</t>
  </si>
  <si>
    <t>Potrošni materijal za odg.obraz.rad</t>
  </si>
  <si>
    <t>R0098B19</t>
  </si>
  <si>
    <t>Potrošni materijal -igračke + slikovnice</t>
  </si>
  <si>
    <t>R0098B20</t>
  </si>
  <si>
    <t>Pedagoška dokumentacija</t>
  </si>
  <si>
    <t>R0098C12</t>
  </si>
  <si>
    <t>R0098B1</t>
  </si>
  <si>
    <t>Prehrana</t>
  </si>
  <si>
    <t>R0098B2</t>
  </si>
  <si>
    <t>R0098B2A</t>
  </si>
  <si>
    <t>R0098B2B</t>
  </si>
  <si>
    <t>Motorni benzin i dizel gorivo</t>
  </si>
  <si>
    <t>R0098B2I</t>
  </si>
  <si>
    <t>R0098B22</t>
  </si>
  <si>
    <t>R0098B2P</t>
  </si>
  <si>
    <t>R0098B24</t>
  </si>
  <si>
    <t>Usluge telefona, telefaksa,pošte</t>
  </si>
  <si>
    <t>R0098B2C</t>
  </si>
  <si>
    <t>Poštarina (pisma, tiskanice i sl.)</t>
  </si>
  <si>
    <t>R0098B25</t>
  </si>
  <si>
    <t>R0098B2D</t>
  </si>
  <si>
    <t>Usluge tekućeg i investicijskog održavanja prijevoznih sredstava</t>
  </si>
  <si>
    <t>R0098B2E</t>
  </si>
  <si>
    <t>Ostale usluge promidžbe i informiranja</t>
  </si>
  <si>
    <t>R0098B26</t>
  </si>
  <si>
    <t>Utrošak vode</t>
  </si>
  <si>
    <t>R0098BD1</t>
  </si>
  <si>
    <t>Iznošenje i odvoz smeća</t>
  </si>
  <si>
    <t>R0098BD2</t>
  </si>
  <si>
    <t>Deratizacija i dezinsekcija</t>
  </si>
  <si>
    <t>R0098BD3</t>
  </si>
  <si>
    <t>Ostale komunalne usluge</t>
  </si>
  <si>
    <t>R0098B27</t>
  </si>
  <si>
    <t>Ostale zdravstvene i veterinarske usluge</t>
  </si>
  <si>
    <t>R0099A1</t>
  </si>
  <si>
    <t>Usluge odvjetnika i pravnog savjetovanja</t>
  </si>
  <si>
    <t>R0098B28</t>
  </si>
  <si>
    <t>Ostale računalne usluge</t>
  </si>
  <si>
    <t>R0098B2F</t>
  </si>
  <si>
    <t>Usluge pri registraciji prijevoznih sredstava</t>
  </si>
  <si>
    <t>R0098BA</t>
  </si>
  <si>
    <t>Ostale nespomenute usluge</t>
  </si>
  <si>
    <t>R0098D</t>
  </si>
  <si>
    <t>Premije osiguranja ostale imovine</t>
  </si>
  <si>
    <t>R0098B2G</t>
  </si>
  <si>
    <t>Novčana naknada poslodavca zbog nezapošljavanja osoba s invaliditetom</t>
  </si>
  <si>
    <t>R0098B30</t>
  </si>
  <si>
    <t>R0098E1</t>
  </si>
  <si>
    <t>Usluge banke</t>
  </si>
  <si>
    <t>R0098E</t>
  </si>
  <si>
    <t>R0099</t>
  </si>
  <si>
    <t>Oprema</t>
  </si>
  <si>
    <t>5.5.</t>
  </si>
  <si>
    <t>Pomoći proračunskim korisnicima-Dječji vrtić</t>
  </si>
  <si>
    <t>R0098B</t>
  </si>
  <si>
    <t>R0098B02</t>
  </si>
  <si>
    <t>R0098B04</t>
  </si>
  <si>
    <t>R0098B2K</t>
  </si>
  <si>
    <t>R0098B06</t>
  </si>
  <si>
    <t>R0098B2L</t>
  </si>
  <si>
    <t>R0098B08</t>
  </si>
  <si>
    <t>R0098BA1</t>
  </si>
  <si>
    <t>R0098B2J</t>
  </si>
  <si>
    <t>6.2.</t>
  </si>
  <si>
    <t>Donacije</t>
  </si>
  <si>
    <t>A100004</t>
  </si>
  <si>
    <t>PROGRAM PREDŠKOLE</t>
  </si>
  <si>
    <t>R00980P</t>
  </si>
  <si>
    <t>Plaće za zaposlene-predškola</t>
  </si>
  <si>
    <t>R00980P1</t>
  </si>
  <si>
    <t>Ostali nenavedeni rashodi za zaposlene</t>
  </si>
  <si>
    <t>R009822P</t>
  </si>
  <si>
    <t>Doprinosi za zdravstveno osiguranje</t>
  </si>
  <si>
    <t>Naknade za smještaj na sl. putu</t>
  </si>
  <si>
    <t>R0098AP</t>
  </si>
  <si>
    <t>Naknade za prijevoz na posao i s posla</t>
  </si>
  <si>
    <t>Stručno usavršavanje</t>
  </si>
  <si>
    <t>Literatura (publikacije, časopisi, glasila, knjige i ostalo)</t>
  </si>
  <si>
    <t>R0098BB</t>
  </si>
  <si>
    <t>R0098BC</t>
  </si>
  <si>
    <t>R0098B56</t>
  </si>
  <si>
    <t>R0098B57</t>
  </si>
  <si>
    <t>R0098B58</t>
  </si>
  <si>
    <t>Ostali materijal i dijelovi za tekuće i investicijsko održavanje</t>
  </si>
  <si>
    <t>R0098B59</t>
  </si>
  <si>
    <t>R0098B7</t>
  </si>
  <si>
    <t>R0098B8</t>
  </si>
  <si>
    <t>R0098B9</t>
  </si>
  <si>
    <t>Komunalne usluge-voda, smeće</t>
  </si>
  <si>
    <t>R0098B10</t>
  </si>
  <si>
    <t>R0098B11</t>
  </si>
  <si>
    <t>R0098B13</t>
  </si>
  <si>
    <t>Premije osiguranja imovine</t>
  </si>
  <si>
    <t>R0098D2</t>
  </si>
  <si>
    <t>R0098B12</t>
  </si>
  <si>
    <t>R0098B14</t>
  </si>
  <si>
    <t>R0098BD</t>
  </si>
  <si>
    <t>Potrošni materijal za odgoj.obraz.rad</t>
  </si>
  <si>
    <t>R0098BG</t>
  </si>
  <si>
    <t>Ostali materijal - RADNI LISTOVI</t>
  </si>
  <si>
    <t>R00980P2</t>
  </si>
  <si>
    <t>Ostali rashodi za službena putovanja</t>
  </si>
  <si>
    <t>R009845</t>
  </si>
  <si>
    <t>R009846</t>
  </si>
  <si>
    <t>R009847</t>
  </si>
  <si>
    <t>R0098B4</t>
  </si>
  <si>
    <t>Uredski materijal-predškola</t>
  </si>
  <si>
    <t>R0098B4A</t>
  </si>
  <si>
    <t>R0098BE</t>
  </si>
  <si>
    <t>Ostali materijal - IGRAČKE</t>
  </si>
  <si>
    <t>R0098BF</t>
  </si>
  <si>
    <t>R0098BH</t>
  </si>
  <si>
    <t>Ostali materijal - SLIKOVNICE</t>
  </si>
  <si>
    <t>R0098B5</t>
  </si>
  <si>
    <t>R0098B55</t>
  </si>
  <si>
    <t>R0098B51</t>
  </si>
  <si>
    <t>R0098B54</t>
  </si>
  <si>
    <t>R0098B53</t>
  </si>
  <si>
    <t>VRSTA RASHODA I IZDATAKA</t>
  </si>
  <si>
    <t>Rashodi poslovanja + rashodi za nabavu nefinanc. Imovine  3  +  4</t>
  </si>
  <si>
    <t xml:space="preserve">Izvještaj o izvršenje financijskog plana - Prihodi i rashodi prema ekonomskoj klasifikaciji </t>
  </si>
  <si>
    <t xml:space="preserve">Izvještaj o izvršenju financijskog plana - Prihodi i rashodi prema izvorima financiranja </t>
  </si>
  <si>
    <t>Izvještaj o izvršenju financijskog plana - Račun zaduživanja/financiranja prema ekonomskoj klasifikaciji</t>
  </si>
  <si>
    <t xml:space="preserve">Izvještaj o izvršenju financijskog plana po programima, aktivnostima, ekonomskoj klasifikaciji i izvorima financiranja </t>
  </si>
  <si>
    <t>Izvještaj o izvršenju financijskog plana  - Račun zaduživanja/financiranja prema izvorima financiranja</t>
  </si>
  <si>
    <t>Stubička cesta 17c</t>
  </si>
  <si>
    <t>49246 Marija Bistrica</t>
  </si>
  <si>
    <t>OIB: 97644225367</t>
  </si>
  <si>
    <t>UKUPNI PRIHODI</t>
  </si>
  <si>
    <t>UKUPNI RASHODI</t>
  </si>
  <si>
    <t>VIŠAK/MANJAK</t>
  </si>
  <si>
    <t>6  Prihodi poslovanja</t>
  </si>
  <si>
    <t>7  Prihodi od prodaje nefinancijske imovine</t>
  </si>
  <si>
    <t>3  Rashodi poslovanja</t>
  </si>
  <si>
    <t>4  Rashodi za nabavu nefinancijske imovine</t>
  </si>
  <si>
    <t>8  Primici od financijske imovine i zaduživanja</t>
  </si>
  <si>
    <t>5  Izdaci za financijsku imovinu i otplate zajmova</t>
  </si>
  <si>
    <t>NETO ZADUŽIVANJE</t>
  </si>
  <si>
    <t xml:space="preserve">         Izvor 1.5. Prihodi iz nadležnog proračuna - materijal, energija, usluge i ostalo (vrtić + predškola)</t>
  </si>
  <si>
    <t xml:space="preserve">         Izvor 4.4. Prihodi za posebne namjene - materijal, energija, usluge i ostalo (vrtić + predškola)</t>
  </si>
  <si>
    <t>Ugovor o djelu</t>
  </si>
  <si>
    <t>Vlastiti izvori</t>
  </si>
  <si>
    <t>Rezultat poslovanja</t>
  </si>
  <si>
    <t>Višak/manjak prihoda</t>
  </si>
  <si>
    <t>Manjak iz prethodne godine</t>
  </si>
  <si>
    <t>Ostale zdravstvene i laboratorijske usluge</t>
  </si>
  <si>
    <t>BROJČANA OZNAKA I NAZIV</t>
  </si>
  <si>
    <t>09 - Obrazovanje</t>
  </si>
  <si>
    <t>091 -  Predškolsko i osnovno obrazovanje</t>
  </si>
  <si>
    <t xml:space="preserve">        0911 - Predškolsko obrazovanje</t>
  </si>
  <si>
    <t>Rashodi prema funkcijskoj klasifikaciji za razdoblje</t>
  </si>
  <si>
    <t>IZVRŠENO 2022.</t>
  </si>
  <si>
    <t>Izvršenje 2022.</t>
  </si>
  <si>
    <t xml:space="preserve">         Izvor 1.5. Prihodi iz nadležnog proračuna - kamate za kredit</t>
  </si>
  <si>
    <t>Ostale usluge komunikacije i prijevoza</t>
  </si>
  <si>
    <t>Ostali materijal za potrebe redovnog poslovanja</t>
  </si>
  <si>
    <t>9</t>
  </si>
  <si>
    <t>92</t>
  </si>
  <si>
    <t>922</t>
  </si>
  <si>
    <t>9221</t>
  </si>
  <si>
    <t>Prihodi poslovanja     6   +   9</t>
  </si>
  <si>
    <t>Višak prihoda poslovanja</t>
  </si>
  <si>
    <t xml:space="preserve">Izvještaj o izvršenju  financijskog plana za razdoblje od 01.01.2023. do 31.12.2023. godine - Opći dio </t>
  </si>
  <si>
    <t>R009801</t>
  </si>
  <si>
    <t>Reprezentacija</t>
  </si>
  <si>
    <t>R009802</t>
  </si>
  <si>
    <r>
      <rPr>
        <i/>
        <u/>
        <sz val="11"/>
        <color rgb="FF000000"/>
        <rFont val="Arial"/>
        <family val="2"/>
        <charset val="238"/>
      </rPr>
      <t xml:space="preserve">- Posebni dio </t>
    </r>
    <r>
      <rPr>
        <sz val="11"/>
        <color rgb="FF000000"/>
        <rFont val="Arial"/>
        <family val="2"/>
        <charset val="238"/>
      </rPr>
      <t xml:space="preserve">    za razdoblje od 1.1.2023 do 31.12.2023</t>
    </r>
  </si>
  <si>
    <t>Tekući plan 2023.</t>
  </si>
  <si>
    <t>Izvršenje 31.12.2023.</t>
  </si>
  <si>
    <t>Indeks</t>
  </si>
  <si>
    <t>4=3/2*100</t>
  </si>
  <si>
    <t>Rebalans 2023</t>
  </si>
  <si>
    <t>Auto gume</t>
  </si>
  <si>
    <t>Premije osiguranja prijevoznih sredstava</t>
  </si>
  <si>
    <t>R0098BX</t>
  </si>
  <si>
    <t>R0099A3</t>
  </si>
  <si>
    <t>R0099A4</t>
  </si>
  <si>
    <t>R0098DX</t>
  </si>
  <si>
    <t>R0098E5</t>
  </si>
  <si>
    <t>R0098E6</t>
  </si>
  <si>
    <t>R0098BZ</t>
  </si>
  <si>
    <t>R0099A8</t>
  </si>
  <si>
    <t>R0099A9</t>
  </si>
  <si>
    <t>R0099A10</t>
  </si>
  <si>
    <t>R0099A11</t>
  </si>
  <si>
    <t>R0099A12</t>
  </si>
  <si>
    <t>R0098BI</t>
  </si>
  <si>
    <t>TEKUĆI PLAN 2023.</t>
  </si>
  <si>
    <t>REBALANS</t>
  </si>
  <si>
    <t>IZVRŠENJE 31.12.2023.</t>
  </si>
  <si>
    <t>6</t>
  </si>
  <si>
    <t>INDEKS  4/1*100</t>
  </si>
  <si>
    <t>INDEKS  4/3*100</t>
  </si>
  <si>
    <t xml:space="preserve">za razdoblje od 01.01.2023. do 31.12.2023.  - Opći dio </t>
  </si>
  <si>
    <t>Kapitalne donacije</t>
  </si>
  <si>
    <t>TEKUĆI PLAN 2023</t>
  </si>
  <si>
    <t>IZVRŠENO       2022.</t>
  </si>
  <si>
    <t>REBALANS      2023.</t>
  </si>
  <si>
    <t>INDEKS  4/1</t>
  </si>
  <si>
    <t>INDEKS  4/3</t>
  </si>
  <si>
    <t xml:space="preserve">za razdoblje od 01.01.2023. do 31.12.2023.  -  Opći dio </t>
  </si>
  <si>
    <t>Tekući plan 2023</t>
  </si>
  <si>
    <t>Izvršenje   2022.</t>
  </si>
  <si>
    <t>Indeks  4/1*100</t>
  </si>
  <si>
    <t>Indeks  4/3*100</t>
  </si>
  <si>
    <t xml:space="preserve"> od 01.01.2023. do 31.12.2023.</t>
  </si>
  <si>
    <t>Rebalans 2023.</t>
  </si>
  <si>
    <t>Indeks 4/1*100</t>
  </si>
  <si>
    <t>Indeks 4/3*100</t>
  </si>
  <si>
    <t>Za razdoblje od 01.01.2023. do 31.12.2023.</t>
  </si>
  <si>
    <t>za razdoblje od 01.01.2023. do 31.12.2023.</t>
  </si>
  <si>
    <t xml:space="preserve">Temeljem odredbe članka 86.  stavak 3. Zakona o proračunu (NN 144/21.), članka 52. stavak 7. Pravilnika o polugodišnjem i godišnjem izvještaju  </t>
  </si>
  <si>
    <t>o izvršenju proračuna i financijskog plana te odredbe članka 87. Statuta Dječjeg vrtića "Pušlek" Marija Bistrica Upravno vijeće</t>
  </si>
  <si>
    <t xml:space="preserve">         Izvor 6.2. Donacije - materijal i didaktika (vrtić)</t>
  </si>
  <si>
    <t xml:space="preserve"> Dječjeg vrtića "Pušlek" Marija Bistrica na  31.  sjednici održanoj  18. ožujka  2024. usvaja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</si>
</sst>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4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9.75"/>
      <color rgb="FF000000"/>
      <name val="Arial"/>
    </font>
    <font>
      <b/>
      <sz val="10"/>
      <color rgb="FFFFFFFF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FFFFFF"/>
      <name val="Arial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u/>
      <sz val="11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i/>
      <sz val="9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9"/>
      <color rgb="FF000000"/>
      <name val="Arial"/>
      <family val="2"/>
    </font>
    <font>
      <i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191970"/>
      </patternFill>
    </fill>
    <fill>
      <patternFill patternType="solid">
        <fgColor theme="0"/>
        <bgColor rgb="FF808080"/>
      </patternFill>
    </fill>
    <fill>
      <patternFill patternType="solid">
        <fgColor theme="1" tint="0.499984740745262"/>
        <bgColor rgb="FF19197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3535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8000"/>
      </patternFill>
    </fill>
    <fill>
      <patternFill patternType="solid">
        <fgColor theme="0" tint="-0.34998626667073579"/>
        <bgColor rgb="FF3535FF"/>
      </patternFill>
    </fill>
    <fill>
      <patternFill patternType="solid">
        <fgColor theme="0" tint="-0.34998626667073579"/>
        <bgColor rgb="FFFF8000"/>
      </patternFill>
    </fill>
    <fill>
      <patternFill patternType="solid">
        <fgColor theme="9"/>
        <bgColor rgb="FF0080C0"/>
      </patternFill>
    </fill>
    <fill>
      <patternFill patternType="solid">
        <fgColor theme="9"/>
        <bgColor rgb="FF3535FF"/>
      </patternFill>
    </fill>
    <fill>
      <patternFill patternType="solid">
        <fgColor rgb="FFFFFF00"/>
        <bgColor rgb="FFFEDE01"/>
      </patternFill>
    </fill>
    <fill>
      <patternFill patternType="solid">
        <fgColor rgb="FFFFFF00"/>
        <bgColor rgb="FF3535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rgb="FF191970"/>
      </patternFill>
    </fill>
    <fill>
      <patternFill patternType="solid">
        <fgColor rgb="FF96969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252">
    <xf numFmtId="0" fontId="1" fillId="0" borderId="0" xfId="0" applyFont="1"/>
    <xf numFmtId="0" fontId="4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left" wrapText="1" readingOrder="1"/>
    </xf>
    <xf numFmtId="0" fontId="4" fillId="0" borderId="1" xfId="1" applyFont="1" applyBorder="1" applyAlignment="1">
      <alignment vertical="top" wrapText="1" readingOrder="1"/>
    </xf>
    <xf numFmtId="0" fontId="3" fillId="0" borderId="2" xfId="1" applyFont="1" applyBorder="1" applyAlignment="1">
      <alignment vertical="top" wrapText="1" readingOrder="1"/>
    </xf>
    <xf numFmtId="0" fontId="6" fillId="0" borderId="1" xfId="1" applyFont="1" applyBorder="1" applyAlignment="1">
      <alignment vertical="top" wrapText="1" readingOrder="1"/>
    </xf>
    <xf numFmtId="164" fontId="14" fillId="2" borderId="1" xfId="1" applyNumberFormat="1" applyFont="1" applyFill="1" applyBorder="1" applyAlignment="1">
      <alignment horizontal="right" vertical="top" wrapText="1" readingOrder="1"/>
    </xf>
    <xf numFmtId="164" fontId="9" fillId="2" borderId="1" xfId="1" applyNumberFormat="1" applyFont="1" applyFill="1" applyBorder="1" applyAlignment="1">
      <alignment horizontal="right" vertical="top" wrapText="1" readingOrder="1"/>
    </xf>
    <xf numFmtId="0" fontId="2" fillId="3" borderId="1" xfId="1" applyFont="1" applyFill="1" applyBorder="1" applyAlignment="1">
      <alignment horizontal="left" vertical="top" wrapText="1" readingOrder="1"/>
    </xf>
    <xf numFmtId="0" fontId="9" fillId="3" borderId="1" xfId="1" applyFont="1" applyFill="1" applyBorder="1" applyAlignment="1">
      <alignment vertical="top" wrapText="1" readingOrder="1"/>
    </xf>
    <xf numFmtId="164" fontId="2" fillId="3" borderId="1" xfId="1" applyNumberFormat="1" applyFont="1" applyFill="1" applyBorder="1" applyAlignment="1">
      <alignment horizontal="right" vertical="top" wrapText="1" readingOrder="1"/>
    </xf>
    <xf numFmtId="0" fontId="3" fillId="3" borderId="1" xfId="1" applyFont="1" applyFill="1" applyBorder="1" applyAlignment="1">
      <alignment horizontal="left" vertical="top" wrapText="1" readingOrder="1"/>
    </xf>
    <xf numFmtId="0" fontId="13" fillId="3" borderId="1" xfId="1" applyFont="1" applyFill="1" applyBorder="1" applyAlignment="1">
      <alignment vertical="top" wrapText="1" readingOrder="1"/>
    </xf>
    <xf numFmtId="164" fontId="3" fillId="3" borderId="1" xfId="1" applyNumberFormat="1" applyFont="1" applyFill="1" applyBorder="1" applyAlignment="1">
      <alignment horizontal="right" vertical="top" wrapText="1" readingOrder="1"/>
    </xf>
    <xf numFmtId="164" fontId="3" fillId="3" borderId="1" xfId="1" applyNumberFormat="1" applyFont="1" applyFill="1" applyBorder="1" applyAlignment="1">
      <alignment vertical="top" wrapText="1" readingOrder="1"/>
    </xf>
    <xf numFmtId="0" fontId="2" fillId="3" borderId="1" xfId="1" applyFont="1" applyFill="1" applyBorder="1" applyAlignment="1">
      <alignment vertical="top" wrapText="1" readingOrder="1"/>
    </xf>
    <xf numFmtId="0" fontId="9" fillId="3" borderId="1" xfId="1" applyFont="1" applyFill="1" applyBorder="1" applyAlignment="1">
      <alignment horizontal="left" vertical="top" wrapText="1" readingOrder="1"/>
    </xf>
    <xf numFmtId="164" fontId="9" fillId="3" borderId="1" xfId="1" applyNumberFormat="1" applyFont="1" applyFill="1" applyBorder="1" applyAlignment="1">
      <alignment horizontal="right" vertical="top" wrapText="1" readingOrder="1"/>
    </xf>
    <xf numFmtId="0" fontId="13" fillId="3" borderId="1" xfId="1" applyFont="1" applyFill="1" applyBorder="1" applyAlignment="1">
      <alignment horizontal="left" vertical="top" wrapText="1" readingOrder="1"/>
    </xf>
    <xf numFmtId="164" fontId="13" fillId="3" borderId="1" xfId="1" applyNumberFormat="1" applyFont="1" applyFill="1" applyBorder="1" applyAlignment="1">
      <alignment horizontal="right" vertical="top" wrapText="1" readingOrder="1"/>
    </xf>
    <xf numFmtId="164" fontId="13" fillId="2" borderId="1" xfId="1" applyNumberFormat="1" applyFont="1" applyFill="1" applyBorder="1" applyAlignment="1">
      <alignment horizontal="right" vertical="top" wrapText="1" readingOrder="1"/>
    </xf>
    <xf numFmtId="49" fontId="15" fillId="2" borderId="1" xfId="1" applyNumberFormat="1" applyFont="1" applyFill="1" applyBorder="1" applyAlignment="1">
      <alignment horizontal="left" vertical="center" wrapText="1" readingOrder="1"/>
    </xf>
    <xf numFmtId="4" fontId="15" fillId="2" borderId="1" xfId="1" applyNumberFormat="1" applyFont="1" applyFill="1" applyBorder="1" applyAlignment="1">
      <alignment wrapText="1" readingOrder="1"/>
    </xf>
    <xf numFmtId="0" fontId="3" fillId="3" borderId="1" xfId="1" applyFont="1" applyFill="1" applyBorder="1" applyAlignment="1">
      <alignment vertical="top" wrapText="1" readingOrder="1"/>
    </xf>
    <xf numFmtId="164" fontId="12" fillId="2" borderId="1" xfId="1" applyNumberFormat="1" applyFont="1" applyFill="1" applyBorder="1" applyAlignment="1">
      <alignment horizontal="right" vertical="top" wrapText="1" readingOrder="1"/>
    </xf>
    <xf numFmtId="164" fontId="3" fillId="2" borderId="1" xfId="1" applyNumberFormat="1" applyFont="1" applyFill="1" applyBorder="1" applyAlignment="1">
      <alignment horizontal="right" vertical="top" wrapText="1" readingOrder="1"/>
    </xf>
    <xf numFmtId="0" fontId="2" fillId="0" borderId="1" xfId="1" applyFont="1" applyBorder="1" applyAlignment="1">
      <alignment vertical="top" wrapText="1" readingOrder="1"/>
    </xf>
    <xf numFmtId="164" fontId="2" fillId="0" borderId="1" xfId="1" applyNumberFormat="1" applyFont="1" applyBorder="1" applyAlignment="1">
      <alignment horizontal="right" vertical="top" wrapText="1" readingOrder="1"/>
    </xf>
    <xf numFmtId="0" fontId="3" fillId="0" borderId="1" xfId="1" applyFont="1" applyBorder="1" applyAlignment="1">
      <alignment vertical="top" wrapText="1" readingOrder="1"/>
    </xf>
    <xf numFmtId="164" fontId="3" fillId="0" borderId="1" xfId="1" applyNumberFormat="1" applyFont="1" applyBorder="1" applyAlignment="1">
      <alignment horizontal="right" vertical="top" wrapText="1" readingOrder="1"/>
    </xf>
    <xf numFmtId="164" fontId="3" fillId="0" borderId="1" xfId="1" applyNumberFormat="1" applyFont="1" applyBorder="1" applyAlignment="1">
      <alignment vertical="top" wrapText="1" readingOrder="1"/>
    </xf>
    <xf numFmtId="0" fontId="3" fillId="0" borderId="1" xfId="1" applyFont="1" applyBorder="1" applyAlignment="1">
      <alignment horizontal="left" vertical="top" wrapText="1" readingOrder="1"/>
    </xf>
    <xf numFmtId="0" fontId="13" fillId="0" borderId="1" xfId="1" applyFont="1" applyBorder="1" applyAlignment="1">
      <alignment vertical="top" wrapText="1" readingOrder="1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4" fontId="10" fillId="2" borderId="0" xfId="0" applyNumberFormat="1" applyFont="1" applyFill="1" applyAlignment="1">
      <alignment horizontal="right"/>
    </xf>
    <xf numFmtId="4" fontId="17" fillId="4" borderId="1" xfId="1" applyNumberFormat="1" applyFont="1" applyFill="1" applyBorder="1" applyAlignment="1">
      <alignment horizontal="right" vertical="top" wrapText="1" readingOrder="1"/>
    </xf>
    <xf numFmtId="4" fontId="17" fillId="3" borderId="1" xfId="1" applyNumberFormat="1" applyFont="1" applyFill="1" applyBorder="1" applyAlignment="1">
      <alignment horizontal="right" vertical="top" wrapText="1" readingOrder="1"/>
    </xf>
    <xf numFmtId="0" fontId="18" fillId="0" borderId="2" xfId="0" applyFont="1" applyBorder="1" applyAlignment="1">
      <alignment horizontal="center"/>
    </xf>
    <xf numFmtId="49" fontId="15" fillId="0" borderId="1" xfId="1" applyNumberFormat="1" applyFont="1" applyBorder="1" applyAlignment="1">
      <alignment horizontal="center" vertical="top" wrapText="1" readingOrder="1"/>
    </xf>
    <xf numFmtId="49" fontId="3" fillId="0" borderId="1" xfId="1" applyNumberFormat="1" applyFont="1" applyBorder="1" applyAlignment="1">
      <alignment horizontal="center" vertical="top" wrapText="1" readingOrder="1"/>
    </xf>
    <xf numFmtId="49" fontId="13" fillId="0" borderId="1" xfId="1" applyNumberFormat="1" applyFont="1" applyBorder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4" fontId="4" fillId="0" borderId="1" xfId="1" applyNumberFormat="1" applyFont="1" applyBorder="1" applyAlignment="1">
      <alignment horizontal="center" vertical="top" wrapText="1" readingOrder="1"/>
    </xf>
    <xf numFmtId="4" fontId="5" fillId="0" borderId="1" xfId="1" applyNumberFormat="1" applyFont="1" applyBorder="1" applyAlignment="1">
      <alignment horizontal="center" vertical="top" wrapText="1" readingOrder="1"/>
    </xf>
    <xf numFmtId="0" fontId="19" fillId="0" borderId="1" xfId="1" applyFont="1" applyBorder="1" applyAlignment="1">
      <alignment vertical="top" wrapText="1" readingOrder="1"/>
    </xf>
    <xf numFmtId="4" fontId="15" fillId="0" borderId="1" xfId="1" applyNumberFormat="1" applyFont="1" applyBorder="1" applyAlignment="1">
      <alignment horizontal="right" vertical="top" wrapText="1" readingOrder="1"/>
    </xf>
    <xf numFmtId="4" fontId="15" fillId="0" borderId="1" xfId="1" applyNumberFormat="1" applyFont="1" applyBorder="1" applyAlignment="1">
      <alignment horizontal="right" wrapText="1" readingOrder="1"/>
    </xf>
    <xf numFmtId="0" fontId="15" fillId="0" borderId="0" xfId="1" applyFont="1" applyAlignment="1">
      <alignment horizontal="center" wrapText="1" readingOrder="1"/>
    </xf>
    <xf numFmtId="4" fontId="2" fillId="3" borderId="1" xfId="1" applyNumberFormat="1" applyFont="1" applyFill="1" applyBorder="1" applyAlignment="1">
      <alignment horizontal="right" vertical="top" wrapText="1" readingOrder="1"/>
    </xf>
    <xf numFmtId="4" fontId="13" fillId="3" borderId="1" xfId="1" applyNumberFormat="1" applyFont="1" applyFill="1" applyBorder="1" applyAlignment="1">
      <alignment vertical="top" wrapText="1" readingOrder="1"/>
    </xf>
    <xf numFmtId="4" fontId="9" fillId="3" borderId="1" xfId="1" applyNumberFormat="1" applyFont="1" applyFill="1" applyBorder="1" applyAlignment="1">
      <alignment horizontal="right" vertical="top" wrapText="1" readingOrder="1"/>
    </xf>
    <xf numFmtId="4" fontId="14" fillId="2" borderId="1" xfId="1" applyNumberFormat="1" applyFont="1" applyFill="1" applyBorder="1" applyAlignment="1">
      <alignment horizontal="right" vertical="top" wrapText="1" readingOrder="1"/>
    </xf>
    <xf numFmtId="4" fontId="9" fillId="2" borderId="1" xfId="1" applyNumberFormat="1" applyFont="1" applyFill="1" applyBorder="1" applyAlignment="1">
      <alignment horizontal="right" vertical="top" wrapText="1" readingOrder="1"/>
    </xf>
    <xf numFmtId="4" fontId="3" fillId="3" borderId="1" xfId="1" applyNumberFormat="1" applyFont="1" applyFill="1" applyBorder="1" applyAlignment="1">
      <alignment vertical="top" wrapText="1" readingOrder="1"/>
    </xf>
    <xf numFmtId="4" fontId="3" fillId="0" borderId="1" xfId="1" applyNumberFormat="1" applyFont="1" applyBorder="1" applyAlignment="1">
      <alignment vertical="top" wrapText="1" readingOrder="1"/>
    </xf>
    <xf numFmtId="0" fontId="17" fillId="4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horizontal="left" vertical="center" wrapText="1" readingOrder="1"/>
    </xf>
    <xf numFmtId="0" fontId="4" fillId="0" borderId="1" xfId="1" applyFont="1" applyBorder="1" applyAlignment="1">
      <alignment horizontal="left" wrapText="1" readingOrder="1"/>
    </xf>
    <xf numFmtId="0" fontId="19" fillId="0" borderId="1" xfId="1" applyFont="1" applyBorder="1" applyAlignment="1">
      <alignment horizontal="center" vertical="top" wrapText="1" readingOrder="1"/>
    </xf>
    <xf numFmtId="0" fontId="19" fillId="0" borderId="1" xfId="1" applyFont="1" applyBorder="1" applyAlignment="1">
      <alignment vertical="center" wrapText="1" readingOrder="1"/>
    </xf>
    <xf numFmtId="0" fontId="1" fillId="0" borderId="0" xfId="0" applyFont="1" applyAlignment="1">
      <alignment horizontal="left"/>
    </xf>
    <xf numFmtId="0" fontId="9" fillId="0" borderId="1" xfId="1" applyFont="1" applyBorder="1" applyAlignment="1">
      <alignment horizontal="left" vertical="top" wrapText="1" readingOrder="1"/>
    </xf>
    <xf numFmtId="0" fontId="10" fillId="0" borderId="0" xfId="0" applyFont="1"/>
    <xf numFmtId="0" fontId="9" fillId="0" borderId="1" xfId="1" applyFont="1" applyBorder="1" applyAlignment="1">
      <alignment vertical="top" wrapText="1" readingOrder="1"/>
    </xf>
    <xf numFmtId="4" fontId="9" fillId="0" borderId="1" xfId="1" applyNumberFormat="1" applyFont="1" applyBorder="1" applyAlignment="1">
      <alignment vertical="top" wrapText="1" readingOrder="1"/>
    </xf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18" fillId="0" borderId="0" xfId="0" applyNumberFormat="1" applyFont="1" applyAlignment="1">
      <alignment horizontal="center"/>
    </xf>
    <xf numFmtId="0" fontId="7" fillId="5" borderId="1" xfId="1" applyFont="1" applyFill="1" applyBorder="1" applyAlignment="1">
      <alignment horizontal="left" vertical="top" wrapText="1" readingOrder="1"/>
    </xf>
    <xf numFmtId="0" fontId="7" fillId="5" borderId="1" xfId="1" applyFont="1" applyFill="1" applyBorder="1" applyAlignment="1">
      <alignment vertical="top" wrapText="1" readingOrder="1"/>
    </xf>
    <xf numFmtId="4" fontId="7" fillId="5" borderId="1" xfId="1" applyNumberFormat="1" applyFont="1" applyFill="1" applyBorder="1" applyAlignment="1">
      <alignment horizontal="right" vertical="top" wrapText="1" readingOrder="1"/>
    </xf>
    <xf numFmtId="164" fontId="7" fillId="5" borderId="1" xfId="1" applyNumberFormat="1" applyFont="1" applyFill="1" applyBorder="1" applyAlignment="1">
      <alignment horizontal="right" vertical="top" wrapText="1" readingOrder="1"/>
    </xf>
    <xf numFmtId="4" fontId="17" fillId="5" borderId="1" xfId="1" applyNumberFormat="1" applyFont="1" applyFill="1" applyBorder="1" applyAlignment="1">
      <alignment horizontal="right" vertical="top" wrapText="1" readingOrder="1"/>
    </xf>
    <xf numFmtId="0" fontId="0" fillId="0" borderId="0" xfId="0"/>
    <xf numFmtId="4" fontId="17" fillId="2" borderId="3" xfId="0" applyNumberFormat="1" applyFont="1" applyFill="1" applyBorder="1"/>
    <xf numFmtId="4" fontId="22" fillId="2" borderId="3" xfId="0" applyNumberFormat="1" applyFont="1" applyFill="1" applyBorder="1"/>
    <xf numFmtId="164" fontId="26" fillId="8" borderId="1" xfId="1" applyNumberFormat="1" applyFont="1" applyFill="1" applyBorder="1" applyAlignment="1">
      <alignment horizontal="right" vertical="center" wrapText="1" readingOrder="1"/>
    </xf>
    <xf numFmtId="0" fontId="4" fillId="9" borderId="1" xfId="1" applyFont="1" applyFill="1" applyBorder="1" applyAlignment="1">
      <alignment horizontal="left" vertical="center" wrapText="1" readingOrder="1"/>
    </xf>
    <xf numFmtId="0" fontId="4" fillId="9" borderId="1" xfId="1" applyFont="1" applyFill="1" applyBorder="1" applyAlignment="1">
      <alignment vertical="center" wrapText="1" readingOrder="1"/>
    </xf>
    <xf numFmtId="164" fontId="4" fillId="0" borderId="1" xfId="1" applyNumberFormat="1" applyFont="1" applyBorder="1" applyAlignment="1">
      <alignment horizontal="right" vertical="center" wrapText="1" readingOrder="1"/>
    </xf>
    <xf numFmtId="0" fontId="4" fillId="0" borderId="1" xfId="1" applyFont="1" applyBorder="1" applyAlignment="1">
      <alignment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0" fontId="5" fillId="0" borderId="1" xfId="1" applyFont="1" applyBorder="1" applyAlignment="1">
      <alignment vertical="center" wrapText="1" readingOrder="1"/>
    </xf>
    <xf numFmtId="164" fontId="5" fillId="0" borderId="1" xfId="1" applyNumberFormat="1" applyFont="1" applyBorder="1" applyAlignment="1">
      <alignment horizontal="right" vertical="center" wrapText="1" readingOrder="1"/>
    </xf>
    <xf numFmtId="164" fontId="5" fillId="0" borderId="1" xfId="1" applyNumberFormat="1" applyFont="1" applyBorder="1" applyAlignment="1">
      <alignment vertical="center" wrapText="1" readingOrder="1"/>
    </xf>
    <xf numFmtId="164" fontId="4" fillId="9" borderId="1" xfId="1" applyNumberFormat="1" applyFont="1" applyFill="1" applyBorder="1" applyAlignment="1">
      <alignment horizontal="right" vertical="center" wrapText="1" readingOrder="1"/>
    </xf>
    <xf numFmtId="0" fontId="5" fillId="2" borderId="1" xfId="1" applyFont="1" applyFill="1" applyBorder="1" applyAlignment="1">
      <alignment vertical="center" wrapText="1" readingOrder="1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0" fontId="5" fillId="10" borderId="1" xfId="1" applyFont="1" applyFill="1" applyBorder="1" applyAlignment="1">
      <alignment vertical="center" wrapText="1" readingOrder="1"/>
    </xf>
    <xf numFmtId="164" fontId="5" fillId="10" borderId="1" xfId="1" applyNumberFormat="1" applyFont="1" applyFill="1" applyBorder="1" applyAlignment="1">
      <alignment horizontal="right" vertical="center" wrapText="1" readingOrder="1"/>
    </xf>
    <xf numFmtId="0" fontId="15" fillId="0" borderId="1" xfId="1" applyFont="1" applyBorder="1" applyAlignment="1">
      <alignment horizontal="left" vertical="center" wrapText="1" readingOrder="1"/>
    </xf>
    <xf numFmtId="0" fontId="15" fillId="0" borderId="1" xfId="1" applyFont="1" applyBorder="1" applyAlignment="1">
      <alignment vertical="center" wrapText="1" readingOrder="1"/>
    </xf>
    <xf numFmtId="164" fontId="15" fillId="0" borderId="1" xfId="1" applyNumberFormat="1" applyFont="1" applyBorder="1" applyAlignment="1">
      <alignment horizontal="right" vertical="center" wrapText="1" readingOrder="1"/>
    </xf>
    <xf numFmtId="0" fontId="5" fillId="0" borderId="0" xfId="1" applyFont="1" applyAlignment="1">
      <alignment horizontal="left" vertical="center" wrapText="1" readingOrder="1"/>
    </xf>
    <xf numFmtId="0" fontId="5" fillId="0" borderId="0" xfId="1" applyFont="1" applyAlignment="1">
      <alignment vertical="center" wrapText="1" readingOrder="1"/>
    </xf>
    <xf numFmtId="164" fontId="5" fillId="0" borderId="0" xfId="1" applyNumberFormat="1" applyFont="1" applyAlignment="1">
      <alignment horizontal="right" vertical="center" wrapText="1" readingOrder="1"/>
    </xf>
    <xf numFmtId="164" fontId="5" fillId="0" borderId="0" xfId="1" applyNumberFormat="1" applyFont="1" applyAlignment="1">
      <alignment vertical="center" wrapText="1" readingOrder="1"/>
    </xf>
    <xf numFmtId="0" fontId="25" fillId="11" borderId="1" xfId="1" applyFont="1" applyFill="1" applyBorder="1" applyAlignment="1">
      <alignment horizontal="left" vertical="center" wrapText="1" readingOrder="1"/>
    </xf>
    <xf numFmtId="0" fontId="25" fillId="11" borderId="1" xfId="1" applyFont="1" applyFill="1" applyBorder="1" applyAlignment="1">
      <alignment vertical="center" wrapText="1" readingOrder="1"/>
    </xf>
    <xf numFmtId="164" fontId="25" fillId="11" borderId="1" xfId="1" applyNumberFormat="1" applyFont="1" applyFill="1" applyBorder="1" applyAlignment="1">
      <alignment horizontal="right" vertical="center" wrapText="1" readingOrder="1"/>
    </xf>
    <xf numFmtId="0" fontId="25" fillId="12" borderId="1" xfId="1" applyFont="1" applyFill="1" applyBorder="1" applyAlignment="1">
      <alignment horizontal="left" vertical="center" wrapText="1" readingOrder="1"/>
    </xf>
    <xf numFmtId="0" fontId="25" fillId="12" borderId="1" xfId="1" applyFont="1" applyFill="1" applyBorder="1" applyAlignment="1">
      <alignment vertical="center" wrapText="1" readingOrder="1"/>
    </xf>
    <xf numFmtId="164" fontId="25" fillId="12" borderId="1" xfId="1" applyNumberFormat="1" applyFont="1" applyFill="1" applyBorder="1" applyAlignment="1">
      <alignment horizontal="right" vertical="center" wrapText="1" readingOrder="1"/>
    </xf>
    <xf numFmtId="0" fontId="25" fillId="13" borderId="1" xfId="1" applyFont="1" applyFill="1" applyBorder="1" applyAlignment="1">
      <alignment horizontal="left" vertical="center" wrapText="1" readingOrder="1"/>
    </xf>
    <xf numFmtId="0" fontId="25" fillId="13" borderId="1" xfId="1" applyFont="1" applyFill="1" applyBorder="1" applyAlignment="1">
      <alignment vertical="center" wrapText="1" readingOrder="1"/>
    </xf>
    <xf numFmtId="164" fontId="25" fillId="13" borderId="1" xfId="1" applyNumberFormat="1" applyFont="1" applyFill="1" applyBorder="1" applyAlignment="1">
      <alignment horizontal="right" vertical="center" wrapText="1" readingOrder="1"/>
    </xf>
    <xf numFmtId="164" fontId="26" fillId="12" borderId="1" xfId="1" applyNumberFormat="1" applyFont="1" applyFill="1" applyBorder="1" applyAlignment="1">
      <alignment horizontal="right" vertical="center" wrapText="1" readingOrder="1"/>
    </xf>
    <xf numFmtId="0" fontId="27" fillId="14" borderId="1" xfId="1" applyFont="1" applyFill="1" applyBorder="1" applyAlignment="1">
      <alignment horizontal="left" vertical="center" wrapText="1" readingOrder="1"/>
    </xf>
    <xf numFmtId="0" fontId="27" fillId="14" borderId="1" xfId="1" applyFont="1" applyFill="1" applyBorder="1" applyAlignment="1">
      <alignment vertical="center" wrapText="1" readingOrder="1"/>
    </xf>
    <xf numFmtId="164" fontId="27" fillId="14" borderId="1" xfId="1" applyNumberFormat="1" applyFont="1" applyFill="1" applyBorder="1" applyAlignment="1">
      <alignment horizontal="right" vertical="center" wrapText="1" readingOrder="1"/>
    </xf>
    <xf numFmtId="0" fontId="4" fillId="16" borderId="1" xfId="1" applyFont="1" applyFill="1" applyBorder="1" applyAlignment="1">
      <alignment horizontal="left" vertical="center" wrapText="1" readingOrder="1"/>
    </xf>
    <xf numFmtId="0" fontId="4" fillId="16" borderId="1" xfId="1" applyFont="1" applyFill="1" applyBorder="1" applyAlignment="1">
      <alignment vertical="center" wrapText="1" readingOrder="1"/>
    </xf>
    <xf numFmtId="164" fontId="4" fillId="16" borderId="1" xfId="1" applyNumberFormat="1" applyFont="1" applyFill="1" applyBorder="1" applyAlignment="1">
      <alignment horizontal="right" vertical="center" wrapText="1" readingOrder="1"/>
    </xf>
    <xf numFmtId="164" fontId="26" fillId="17" borderId="1" xfId="1" applyNumberFormat="1" applyFont="1" applyFill="1" applyBorder="1" applyAlignment="1">
      <alignment horizontal="right" vertical="center" wrapText="1" readingOrder="1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11" fillId="0" borderId="0" xfId="0" applyFont="1"/>
    <xf numFmtId="0" fontId="27" fillId="0" borderId="4" xfId="0" applyFont="1" applyBorder="1"/>
    <xf numFmtId="0" fontId="29" fillId="0" borderId="1" xfId="0" applyFont="1" applyBorder="1"/>
    <xf numFmtId="0" fontId="29" fillId="0" borderId="5" xfId="0" applyFont="1" applyBorder="1"/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6" fillId="6" borderId="4" xfId="0" applyFont="1" applyFill="1" applyBorder="1"/>
    <xf numFmtId="0" fontId="30" fillId="6" borderId="1" xfId="0" applyFont="1" applyFill="1" applyBorder="1"/>
    <xf numFmtId="0" fontId="30" fillId="6" borderId="5" xfId="0" applyFont="1" applyFill="1" applyBorder="1"/>
    <xf numFmtId="4" fontId="26" fillId="6" borderId="3" xfId="0" applyNumberFormat="1" applyFont="1" applyFill="1" applyBorder="1"/>
    <xf numFmtId="4" fontId="26" fillId="6" borderId="4" xfId="0" applyNumberFormat="1" applyFont="1" applyFill="1" applyBorder="1"/>
    <xf numFmtId="0" fontId="31" fillId="0" borderId="1" xfId="0" applyFont="1" applyBorder="1"/>
    <xf numFmtId="0" fontId="31" fillId="0" borderId="5" xfId="0" applyFont="1" applyBorder="1"/>
    <xf numFmtId="4" fontId="27" fillId="0" borderId="3" xfId="0" applyNumberFormat="1" applyFont="1" applyBorder="1"/>
    <xf numFmtId="4" fontId="26" fillId="2" borderId="4" xfId="0" applyNumberFormat="1" applyFont="1" applyFill="1" applyBorder="1"/>
    <xf numFmtId="0" fontId="20" fillId="0" borderId="4" xfId="0" applyFont="1" applyBorder="1"/>
    <xf numFmtId="0" fontId="32" fillId="0" borderId="1" xfId="0" applyFont="1" applyBorder="1"/>
    <xf numFmtId="0" fontId="32" fillId="0" borderId="5" xfId="0" applyFont="1" applyBorder="1"/>
    <xf numFmtId="4" fontId="20" fillId="0" borderId="3" xfId="0" applyNumberFormat="1" applyFont="1" applyBorder="1"/>
    <xf numFmtId="4" fontId="20" fillId="0" borderId="4" xfId="0" applyNumberFormat="1" applyFont="1" applyBorder="1"/>
    <xf numFmtId="0" fontId="32" fillId="0" borderId="4" xfId="0" applyFont="1" applyBorder="1"/>
    <xf numFmtId="0" fontId="32" fillId="0" borderId="3" xfId="0" applyFont="1" applyBorder="1"/>
    <xf numFmtId="0" fontId="20" fillId="6" borderId="4" xfId="0" applyFont="1" applyFill="1" applyBorder="1"/>
    <xf numFmtId="0" fontId="33" fillId="6" borderId="1" xfId="0" applyFont="1" applyFill="1" applyBorder="1"/>
    <xf numFmtId="0" fontId="33" fillId="6" borderId="5" xfId="0" applyFont="1" applyFill="1" applyBorder="1"/>
    <xf numFmtId="4" fontId="20" fillId="6" borderId="3" xfId="0" applyNumberFormat="1" applyFont="1" applyFill="1" applyBorder="1"/>
    <xf numFmtId="4" fontId="20" fillId="0" borderId="3" xfId="0" applyNumberFormat="1" applyFont="1" applyBorder="1" applyAlignment="1">
      <alignment horizontal="right"/>
    </xf>
    <xf numFmtId="4" fontId="26" fillId="2" borderId="3" xfId="0" applyNumberFormat="1" applyFont="1" applyFill="1" applyBorder="1"/>
    <xf numFmtId="0" fontId="17" fillId="7" borderId="4" xfId="0" applyFont="1" applyFill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left" vertical="center" wrapText="1" readingOrder="1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164" fontId="15" fillId="0" borderId="1" xfId="1" applyNumberFormat="1" applyFont="1" applyBorder="1" applyAlignment="1">
      <alignment vertical="center" wrapText="1" readingOrder="1"/>
    </xf>
    <xf numFmtId="0" fontId="19" fillId="0" borderId="2" xfId="1" applyFont="1" applyBorder="1" applyAlignment="1">
      <alignment vertical="center" wrapText="1" readingOrder="1"/>
    </xf>
    <xf numFmtId="0" fontId="19" fillId="0" borderId="2" xfId="1" applyFont="1" applyBorder="1" applyAlignment="1">
      <alignment horizontal="center" vertical="center" wrapText="1" readingOrder="1"/>
    </xf>
    <xf numFmtId="4" fontId="35" fillId="2" borderId="1" xfId="1" applyNumberFormat="1" applyFont="1" applyFill="1" applyBorder="1" applyAlignment="1">
      <alignment wrapText="1" readingOrder="1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/>
    </xf>
    <xf numFmtId="0" fontId="2" fillId="0" borderId="0" xfId="1" applyFont="1" applyAlignment="1">
      <alignment vertical="top" wrapText="1" readingOrder="1"/>
    </xf>
    <xf numFmtId="0" fontId="9" fillId="0" borderId="0" xfId="1" applyFont="1" applyAlignment="1">
      <alignment vertical="top" wrapText="1" readingOrder="1"/>
    </xf>
    <xf numFmtId="0" fontId="2" fillId="0" borderId="0" xfId="1" applyFont="1" applyAlignment="1">
      <alignment horizontal="left" wrapText="1" readingOrder="1"/>
    </xf>
    <xf numFmtId="4" fontId="35" fillId="0" borderId="1" xfId="1" applyNumberFormat="1" applyFont="1" applyBorder="1" applyAlignment="1">
      <alignment horizontal="right" vertical="top" wrapText="1" readingOrder="1"/>
    </xf>
    <xf numFmtId="0" fontId="39" fillId="0" borderId="1" xfId="1" applyFont="1" applyBorder="1" applyAlignment="1">
      <alignment vertical="center" wrapText="1" readingOrder="1"/>
    </xf>
    <xf numFmtId="0" fontId="15" fillId="0" borderId="1" xfId="1" applyFont="1" applyBorder="1" applyAlignment="1">
      <alignment vertical="top" wrapText="1" readingOrder="1"/>
    </xf>
    <xf numFmtId="164" fontId="19" fillId="0" borderId="1" xfId="1" applyNumberFormat="1" applyFont="1" applyBorder="1" applyAlignment="1">
      <alignment horizontal="right" vertical="center" wrapText="1" readingOrder="1"/>
    </xf>
    <xf numFmtId="0" fontId="19" fillId="9" borderId="1" xfId="1" applyFont="1" applyFill="1" applyBorder="1" applyAlignment="1">
      <alignment vertical="center" wrapText="1" readingOrder="1"/>
    </xf>
    <xf numFmtId="0" fontId="1" fillId="0" borderId="1" xfId="0" applyFont="1" applyBorder="1"/>
    <xf numFmtId="0" fontId="15" fillId="0" borderId="0" xfId="1" applyFont="1" applyAlignment="1">
      <alignment horizontal="left" vertical="center" wrapText="1" readingOrder="1"/>
    </xf>
    <xf numFmtId="0" fontId="15" fillId="0" borderId="0" xfId="1" applyFont="1" applyAlignment="1">
      <alignment vertical="center" wrapText="1" readingOrder="1"/>
    </xf>
    <xf numFmtId="164" fontId="15" fillId="0" borderId="0" xfId="1" applyNumberFormat="1" applyFont="1" applyAlignment="1">
      <alignment horizontal="right" vertical="center" wrapText="1" readingOrder="1"/>
    </xf>
    <xf numFmtId="0" fontId="37" fillId="0" borderId="0" xfId="0" applyFont="1"/>
    <xf numFmtId="0" fontId="24" fillId="0" borderId="0" xfId="0" applyFont="1"/>
    <xf numFmtId="0" fontId="40" fillId="18" borderId="3" xfId="0" applyFont="1" applyFill="1" applyBorder="1" applyAlignment="1">
      <alignment horizontal="center" vertical="center" wrapText="1"/>
    </xf>
    <xf numFmtId="0" fontId="40" fillId="18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4" fontId="41" fillId="2" borderId="5" xfId="0" applyNumberFormat="1" applyFont="1" applyFill="1" applyBorder="1" applyAlignment="1">
      <alignment horizontal="right"/>
    </xf>
    <xf numFmtId="4" fontId="41" fillId="2" borderId="3" xfId="0" applyNumberFormat="1" applyFont="1" applyFill="1" applyBorder="1" applyAlignment="1">
      <alignment horizontal="right"/>
    </xf>
    <xf numFmtId="0" fontId="42" fillId="2" borderId="3" xfId="0" quotePrefix="1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/>
    </xf>
    <xf numFmtId="0" fontId="43" fillId="18" borderId="3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 readingOrder="1"/>
    </xf>
    <xf numFmtId="49" fontId="19" fillId="2" borderId="1" xfId="1" applyNumberFormat="1" applyFont="1" applyFill="1" applyBorder="1" applyAlignment="1">
      <alignment horizontal="left" vertical="center" wrapText="1" readingOrder="1"/>
    </xf>
    <xf numFmtId="4" fontId="19" fillId="2" borderId="1" xfId="1" applyNumberFormat="1" applyFont="1" applyFill="1" applyBorder="1" applyAlignment="1">
      <alignment wrapText="1" readingOrder="1"/>
    </xf>
    <xf numFmtId="0" fontId="44" fillId="5" borderId="1" xfId="1" applyFont="1" applyFill="1" applyBorder="1" applyAlignment="1">
      <alignment vertical="top" wrapText="1" readingOrder="1"/>
    </xf>
    <xf numFmtId="0" fontId="19" fillId="0" borderId="6" xfId="1" applyFont="1" applyBorder="1" applyAlignment="1">
      <alignment horizontal="left" vertical="center" wrapText="1" readingOrder="1"/>
    </xf>
    <xf numFmtId="0" fontId="19" fillId="0" borderId="6" xfId="1" applyFont="1" applyBorder="1" applyAlignment="1">
      <alignment vertical="center" wrapText="1" readingOrder="1"/>
    </xf>
    <xf numFmtId="0" fontId="45" fillId="0" borderId="6" xfId="1" applyFont="1" applyBorder="1" applyAlignment="1">
      <alignment horizontal="left" vertical="center" wrapText="1" readingOrder="1"/>
    </xf>
    <xf numFmtId="0" fontId="15" fillId="0" borderId="6" xfId="1" applyFont="1" applyBorder="1" applyAlignment="1">
      <alignment vertical="center" wrapText="1" readingOrder="1"/>
    </xf>
    <xf numFmtId="0" fontId="10" fillId="2" borderId="1" xfId="0" applyFont="1" applyFill="1" applyBorder="1"/>
    <xf numFmtId="0" fontId="17" fillId="2" borderId="1" xfId="0" applyFont="1" applyFill="1" applyBorder="1" applyAlignment="1">
      <alignment horizontal="left" vertical="center"/>
    </xf>
    <xf numFmtId="164" fontId="26" fillId="15" borderId="1" xfId="1" applyNumberFormat="1" applyFont="1" applyFill="1" applyBorder="1" applyAlignment="1">
      <alignment horizontal="right" vertical="center" wrapText="1" readingOrder="1"/>
    </xf>
    <xf numFmtId="0" fontId="38" fillId="0" borderId="0" xfId="0" applyFont="1"/>
    <xf numFmtId="0" fontId="10" fillId="0" borderId="0" xfId="0" applyFont="1" applyAlignment="1">
      <alignment horizontal="left"/>
    </xf>
    <xf numFmtId="0" fontId="19" fillId="0" borderId="1" xfId="1" applyFont="1" applyBorder="1" applyAlignment="1">
      <alignment horizontal="center" vertical="center" wrapText="1" readingOrder="1"/>
    </xf>
    <xf numFmtId="0" fontId="20" fillId="2" borderId="0" xfId="1" applyFont="1" applyFill="1" applyAlignment="1">
      <alignment horizontal="center" wrapText="1" readingOrder="1"/>
    </xf>
    <xf numFmtId="4" fontId="17" fillId="19" borderId="1" xfId="1" applyNumberFormat="1" applyFont="1" applyFill="1" applyBorder="1" applyAlignment="1">
      <alignment horizontal="right" vertical="top" wrapText="1" readingOrder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26" fillId="20" borderId="4" xfId="0" applyNumberFormat="1" applyFont="1" applyFill="1" applyBorder="1"/>
    <xf numFmtId="4" fontId="26" fillId="20" borderId="3" xfId="0" applyNumberFormat="1" applyFont="1" applyFill="1" applyBorder="1"/>
    <xf numFmtId="0" fontId="40" fillId="2" borderId="3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27" fillId="7" borderId="3" xfId="0" applyFont="1" applyFill="1" applyBorder="1" applyAlignment="1">
      <alignment horizontal="center" wrapText="1"/>
    </xf>
    <xf numFmtId="0" fontId="27" fillId="7" borderId="4" xfId="0" applyFont="1" applyFill="1" applyBorder="1" applyAlignment="1">
      <alignment horizontal="center" wrapText="1"/>
    </xf>
    <xf numFmtId="0" fontId="47" fillId="2" borderId="3" xfId="0" applyFont="1" applyFill="1" applyBorder="1" applyAlignment="1">
      <alignment horizontal="center"/>
    </xf>
    <xf numFmtId="4" fontId="32" fillId="0" borderId="3" xfId="0" applyNumberFormat="1" applyFont="1" applyBorder="1"/>
    <xf numFmtId="4" fontId="14" fillId="2" borderId="3" xfId="0" applyNumberFormat="1" applyFont="1" applyFill="1" applyBorder="1"/>
    <xf numFmtId="4" fontId="12" fillId="2" borderId="3" xfId="0" applyNumberFormat="1" applyFont="1" applyFill="1" applyBorder="1"/>
    <xf numFmtId="4" fontId="48" fillId="3" borderId="1" xfId="1" applyNumberFormat="1" applyFont="1" applyFill="1" applyBorder="1" applyAlignment="1">
      <alignment horizontal="right" wrapText="1" readingOrder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17" fillId="4" borderId="1" xfId="1" applyFont="1" applyFill="1" applyBorder="1" applyAlignment="1">
      <alignment vertical="top" wrapText="1" readingOrder="1"/>
    </xf>
    <xf numFmtId="0" fontId="10" fillId="2" borderId="1" xfId="0" applyFont="1" applyFill="1" applyBorder="1"/>
    <xf numFmtId="0" fontId="13" fillId="0" borderId="0" xfId="1" applyFont="1" applyAlignment="1">
      <alignment vertical="top" wrapText="1" readingOrder="1"/>
    </xf>
    <xf numFmtId="0" fontId="10" fillId="0" borderId="0" xfId="0" applyFont="1"/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1" applyFont="1" applyAlignment="1">
      <alignment horizontal="center" vertical="top" wrapText="1" readingOrder="1"/>
    </xf>
    <xf numFmtId="49" fontId="34" fillId="0" borderId="0" xfId="1" applyNumberFormat="1" applyFont="1" applyAlignment="1">
      <alignment horizontal="center" vertical="top" wrapText="1" readingOrder="1"/>
    </xf>
    <xf numFmtId="0" fontId="29" fillId="0" borderId="4" xfId="0" applyFont="1" applyBorder="1"/>
    <xf numFmtId="0" fontId="29" fillId="0" borderId="1" xfId="0" applyFont="1" applyBorder="1"/>
    <xf numFmtId="0" fontId="29" fillId="0" borderId="5" xfId="0" applyFont="1" applyBorder="1"/>
    <xf numFmtId="0" fontId="27" fillId="0" borderId="4" xfId="0" applyFont="1" applyBorder="1"/>
    <xf numFmtId="0" fontId="27" fillId="0" borderId="1" xfId="0" applyFont="1" applyBorder="1"/>
    <xf numFmtId="0" fontId="27" fillId="0" borderId="5" xfId="0" applyFont="1" applyBorder="1"/>
    <xf numFmtId="0" fontId="0" fillId="0" borderId="2" xfId="0" applyBorder="1" applyAlignment="1">
      <alignment horizontal="center"/>
    </xf>
    <xf numFmtId="0" fontId="27" fillId="7" borderId="4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0" fontId="26" fillId="2" borderId="5" xfId="0" applyFont="1" applyFill="1" applyBorder="1" applyAlignment="1">
      <alignment horizontal="left"/>
    </xf>
    <xf numFmtId="0" fontId="22" fillId="2" borderId="3" xfId="0" applyFont="1" applyFill="1" applyBorder="1"/>
    <xf numFmtId="0" fontId="23" fillId="2" borderId="3" xfId="0" applyFont="1" applyFill="1" applyBorder="1"/>
    <xf numFmtId="0" fontId="17" fillId="2" borderId="3" xfId="0" applyFont="1" applyFill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0" fillId="0" borderId="0" xfId="0"/>
    <xf numFmtId="0" fontId="14" fillId="7" borderId="3" xfId="0" applyFont="1" applyFill="1" applyBorder="1" applyAlignment="1">
      <alignment horizontal="left"/>
    </xf>
    <xf numFmtId="0" fontId="21" fillId="7" borderId="3" xfId="0" applyFont="1" applyFill="1" applyBorder="1" applyAlignment="1">
      <alignment horizontal="left"/>
    </xf>
    <xf numFmtId="0" fontId="14" fillId="2" borderId="3" xfId="0" applyFont="1" applyFill="1" applyBorder="1"/>
    <xf numFmtId="0" fontId="21" fillId="2" borderId="3" xfId="0" applyFont="1" applyFill="1" applyBorder="1"/>
    <xf numFmtId="0" fontId="14" fillId="2" borderId="3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19197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workbookViewId="0">
      <pane ySplit="1" topLeftCell="A2" activePane="bottomLeft" state="frozen"/>
      <selection pane="bottomLeft" activeCell="A9" sqref="A9"/>
    </sheetView>
  </sheetViews>
  <sheetFormatPr defaultRowHeight="15" x14ac:dyDescent="0.25"/>
  <cols>
    <col min="1" max="1" width="4.42578125" customWidth="1"/>
    <col min="2" max="2" width="49.42578125" customWidth="1"/>
    <col min="3" max="6" width="15.7109375" customWidth="1"/>
    <col min="7" max="7" width="11" customWidth="1"/>
    <col min="8" max="8" width="10.140625" customWidth="1"/>
    <col min="9" max="11" width="9.7109375" customWidth="1"/>
  </cols>
  <sheetData>
    <row r="1" spans="1:9" ht="15.75" customHeight="1" x14ac:dyDescent="0.25">
      <c r="A1" s="212" t="s">
        <v>105</v>
      </c>
      <c r="B1" s="212"/>
      <c r="C1" s="212"/>
      <c r="D1" s="212"/>
      <c r="E1" s="212"/>
      <c r="F1" s="212"/>
      <c r="G1" s="212"/>
      <c r="H1" s="212"/>
      <c r="I1" s="212"/>
    </row>
    <row r="2" spans="1:9" ht="15.75" customHeight="1" x14ac:dyDescent="0.25">
      <c r="A2" s="63" t="s">
        <v>353</v>
      </c>
      <c r="B2" s="160"/>
      <c r="C2" s="160"/>
      <c r="D2" s="160"/>
      <c r="E2" s="160"/>
      <c r="F2" s="160"/>
      <c r="G2" s="160"/>
      <c r="H2" s="160"/>
      <c r="I2" s="160"/>
    </row>
    <row r="3" spans="1:9" ht="15.75" customHeight="1" x14ac:dyDescent="0.25">
      <c r="A3" s="63" t="s">
        <v>354</v>
      </c>
      <c r="B3" s="160"/>
      <c r="C3" s="160"/>
      <c r="D3" s="160"/>
      <c r="E3" s="160"/>
      <c r="F3" s="160"/>
      <c r="G3" s="160"/>
      <c r="H3" s="160"/>
      <c r="I3" s="160"/>
    </row>
    <row r="4" spans="1:9" ht="15.75" customHeight="1" x14ac:dyDescent="0.25">
      <c r="A4" s="63" t="s">
        <v>355</v>
      </c>
      <c r="B4" s="160"/>
      <c r="C4" s="160"/>
      <c r="D4" s="160"/>
      <c r="E4" s="160"/>
      <c r="F4" s="160"/>
      <c r="G4" s="160"/>
      <c r="H4" s="160"/>
      <c r="I4" s="160"/>
    </row>
    <row r="5" spans="1:9" ht="14.1" customHeight="1" x14ac:dyDescent="0.25">
      <c r="B5" s="158"/>
      <c r="C5" s="158"/>
      <c r="D5" s="158"/>
      <c r="E5" s="158"/>
      <c r="F5" s="158"/>
      <c r="G5" s="158"/>
      <c r="H5" s="158"/>
    </row>
    <row r="6" spans="1:9" ht="14.25" customHeight="1" x14ac:dyDescent="0.25">
      <c r="A6" s="212" t="s">
        <v>439</v>
      </c>
      <c r="B6" s="212"/>
      <c r="C6" s="212"/>
      <c r="D6" s="212"/>
      <c r="E6" s="212"/>
      <c r="F6" s="212"/>
      <c r="G6" s="212"/>
      <c r="H6" s="212"/>
      <c r="I6" s="212"/>
    </row>
    <row r="7" spans="1:9" ht="14.25" customHeight="1" x14ac:dyDescent="0.25">
      <c r="A7" s="63" t="s">
        <v>440</v>
      </c>
    </row>
    <row r="8" spans="1:9" ht="14.25" customHeight="1" x14ac:dyDescent="0.25">
      <c r="A8" s="212" t="s">
        <v>442</v>
      </c>
      <c r="B8" s="213"/>
      <c r="C8" s="213"/>
      <c r="D8" s="213"/>
      <c r="E8" s="213"/>
      <c r="F8" s="213"/>
      <c r="G8" s="213"/>
      <c r="H8" s="213"/>
      <c r="I8" s="213"/>
    </row>
    <row r="9" spans="1:9" ht="14.25" customHeight="1" x14ac:dyDescent="0.25">
      <c r="A9" s="192"/>
      <c r="B9" s="61"/>
      <c r="C9" s="61"/>
      <c r="D9" s="61"/>
      <c r="E9" s="61"/>
      <c r="F9" s="61"/>
      <c r="G9" s="61"/>
      <c r="H9" s="61"/>
      <c r="I9" s="61"/>
    </row>
    <row r="10" spans="1:9" ht="14.1" customHeight="1" x14ac:dyDescent="0.25">
      <c r="A10" s="158"/>
      <c r="B10" s="158"/>
      <c r="C10" s="158"/>
      <c r="D10" s="158"/>
      <c r="E10" s="158"/>
      <c r="F10" s="158"/>
      <c r="G10" s="158"/>
      <c r="H10" s="158"/>
    </row>
    <row r="11" spans="1:9" s="119" customFormat="1" ht="18" customHeight="1" x14ac:dyDescent="0.25">
      <c r="A11" s="214" t="s">
        <v>390</v>
      </c>
      <c r="B11" s="214"/>
      <c r="C11" s="214"/>
      <c r="D11" s="214"/>
      <c r="E11" s="214"/>
      <c r="F11" s="214"/>
      <c r="G11" s="214"/>
      <c r="H11" s="214"/>
      <c r="I11" s="191"/>
    </row>
    <row r="12" spans="1:9" ht="42" customHeight="1" x14ac:dyDescent="0.25">
      <c r="A12" s="4" t="s">
        <v>0</v>
      </c>
      <c r="B12" s="4" t="s">
        <v>0</v>
      </c>
      <c r="C12" s="153" t="s">
        <v>379</v>
      </c>
      <c r="D12" s="154" t="s">
        <v>416</v>
      </c>
      <c r="E12" s="154" t="s">
        <v>415</v>
      </c>
      <c r="F12" s="154" t="s">
        <v>417</v>
      </c>
      <c r="G12" s="154" t="s">
        <v>419</v>
      </c>
      <c r="H12" s="154" t="s">
        <v>420</v>
      </c>
    </row>
    <row r="13" spans="1:9" ht="12.75" customHeight="1" x14ac:dyDescent="0.25">
      <c r="A13" s="3" t="s">
        <v>0</v>
      </c>
      <c r="B13" s="3" t="s">
        <v>0</v>
      </c>
      <c r="C13" s="39">
        <v>1</v>
      </c>
      <c r="D13" s="40">
        <v>2</v>
      </c>
      <c r="E13" s="41" t="s">
        <v>12</v>
      </c>
      <c r="F13" s="41" t="s">
        <v>91</v>
      </c>
      <c r="G13" s="41" t="s">
        <v>104</v>
      </c>
      <c r="H13" s="41" t="s">
        <v>418</v>
      </c>
    </row>
    <row r="14" spans="1:9" x14ac:dyDescent="0.25">
      <c r="A14" s="3" t="s">
        <v>1</v>
      </c>
      <c r="B14" s="3" t="s">
        <v>2</v>
      </c>
      <c r="C14" s="43"/>
      <c r="D14" s="44" t="s">
        <v>0</v>
      </c>
      <c r="E14" s="44"/>
      <c r="F14" s="44"/>
      <c r="G14" s="42"/>
      <c r="H14" s="42" t="s">
        <v>0</v>
      </c>
    </row>
    <row r="15" spans="1:9" x14ac:dyDescent="0.25">
      <c r="A15" s="5" t="s">
        <v>0</v>
      </c>
      <c r="B15" s="163" t="s">
        <v>359</v>
      </c>
      <c r="C15" s="46">
        <v>539810.06000000006</v>
      </c>
      <c r="D15" s="47">
        <v>625389</v>
      </c>
      <c r="E15" s="47">
        <v>625389</v>
      </c>
      <c r="F15" s="47">
        <v>620389.97</v>
      </c>
      <c r="G15" s="47">
        <f>F15/C15*100</f>
        <v>114.92745615003912</v>
      </c>
      <c r="H15" s="47">
        <f>F15/E15*100</f>
        <v>99.200652713750955</v>
      </c>
    </row>
    <row r="16" spans="1:9" x14ac:dyDescent="0.25">
      <c r="A16" s="5" t="s">
        <v>0</v>
      </c>
      <c r="B16" s="163" t="s">
        <v>360</v>
      </c>
      <c r="C16" s="46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</row>
    <row r="17" spans="1:8" x14ac:dyDescent="0.25">
      <c r="A17" s="5"/>
      <c r="B17" s="162" t="s">
        <v>356</v>
      </c>
      <c r="C17" s="161">
        <f>C16+C15</f>
        <v>539810.06000000006</v>
      </c>
      <c r="D17" s="161">
        <f t="shared" ref="D17:F17" si="0">D16+D15</f>
        <v>625389</v>
      </c>
      <c r="E17" s="161">
        <f t="shared" ref="E17" si="1">E16+E15</f>
        <v>625389</v>
      </c>
      <c r="F17" s="161">
        <f t="shared" si="0"/>
        <v>620389.97</v>
      </c>
      <c r="G17" s="47">
        <f t="shared" ref="G17:G30" si="2">F17/C17*100</f>
        <v>114.92745615003912</v>
      </c>
      <c r="H17" s="47">
        <f t="shared" ref="H17:H33" si="3">F17/E17*100</f>
        <v>99.200652713750955</v>
      </c>
    </row>
    <row r="18" spans="1:8" x14ac:dyDescent="0.25">
      <c r="A18" s="5" t="s">
        <v>0</v>
      </c>
      <c r="B18" s="163" t="s">
        <v>361</v>
      </c>
      <c r="C18" s="46">
        <v>512769.26</v>
      </c>
      <c r="D18" s="47">
        <v>601803</v>
      </c>
      <c r="E18" s="47">
        <v>601803</v>
      </c>
      <c r="F18" s="47">
        <v>588136.75</v>
      </c>
      <c r="G18" s="47">
        <f t="shared" si="2"/>
        <v>114.69812952515912</v>
      </c>
      <c r="H18" s="47">
        <f t="shared" si="3"/>
        <v>97.729115674066108</v>
      </c>
    </row>
    <row r="19" spans="1:8" x14ac:dyDescent="0.25">
      <c r="A19" s="5" t="s">
        <v>0</v>
      </c>
      <c r="B19" s="163" t="s">
        <v>362</v>
      </c>
      <c r="C19" s="46">
        <v>9949.57</v>
      </c>
      <c r="D19" s="47">
        <v>6420</v>
      </c>
      <c r="E19" s="47">
        <v>6420</v>
      </c>
      <c r="F19" s="47">
        <v>6312.7</v>
      </c>
      <c r="G19" s="47">
        <f t="shared" si="2"/>
        <v>63.446963034583405</v>
      </c>
      <c r="H19" s="47">
        <f t="shared" si="3"/>
        <v>98.328660436137071</v>
      </c>
    </row>
    <row r="20" spans="1:8" x14ac:dyDescent="0.25">
      <c r="A20" s="5"/>
      <c r="B20" s="60" t="s">
        <v>357</v>
      </c>
      <c r="C20" s="46">
        <f>C19+C18</f>
        <v>522718.83</v>
      </c>
      <c r="D20" s="46">
        <f t="shared" ref="D20:F20" si="4">D19+D18</f>
        <v>608223</v>
      </c>
      <c r="E20" s="46">
        <f t="shared" ref="E20" si="5">E19+E18</f>
        <v>608223</v>
      </c>
      <c r="F20" s="46">
        <f t="shared" si="4"/>
        <v>594449.44999999995</v>
      </c>
      <c r="G20" s="47">
        <f t="shared" si="2"/>
        <v>113.72260111616792</v>
      </c>
      <c r="H20" s="47">
        <f t="shared" si="3"/>
        <v>97.735444072322153</v>
      </c>
    </row>
    <row r="21" spans="1:8" x14ac:dyDescent="0.25">
      <c r="A21" s="5"/>
      <c r="B21" s="60" t="s">
        <v>358</v>
      </c>
      <c r="C21" s="46">
        <f>C17-C20</f>
        <v>17091.23000000004</v>
      </c>
      <c r="D21" s="46">
        <f t="shared" ref="D21:F21" si="6">D17-D20</f>
        <v>17166</v>
      </c>
      <c r="E21" s="46">
        <f t="shared" ref="E21" si="7">E17-E20</f>
        <v>17166</v>
      </c>
      <c r="F21" s="46">
        <f t="shared" si="6"/>
        <v>25940.520000000019</v>
      </c>
      <c r="G21" s="47">
        <f t="shared" si="2"/>
        <v>151.77678844647201</v>
      </c>
      <c r="H21" s="47">
        <f t="shared" si="3"/>
        <v>151.1156938133521</v>
      </c>
    </row>
    <row r="22" spans="1:8" x14ac:dyDescent="0.25">
      <c r="A22" s="3" t="s">
        <v>0</v>
      </c>
      <c r="B22" s="3" t="s">
        <v>0</v>
      </c>
      <c r="C22" s="46"/>
      <c r="D22" s="46" t="s">
        <v>0</v>
      </c>
      <c r="E22" s="46" t="s">
        <v>0</v>
      </c>
      <c r="F22" s="46"/>
      <c r="G22" s="47" t="s">
        <v>106</v>
      </c>
      <c r="H22" s="47" t="s">
        <v>106</v>
      </c>
    </row>
    <row r="23" spans="1:8" x14ac:dyDescent="0.25">
      <c r="A23" s="3" t="s">
        <v>5</v>
      </c>
      <c r="B23" s="3" t="s">
        <v>6</v>
      </c>
      <c r="C23" s="46"/>
      <c r="D23" s="46" t="s">
        <v>0</v>
      </c>
      <c r="E23" s="46" t="s">
        <v>0</v>
      </c>
      <c r="F23" s="46"/>
      <c r="G23" s="47" t="s">
        <v>106</v>
      </c>
      <c r="H23" s="47" t="s">
        <v>106</v>
      </c>
    </row>
    <row r="24" spans="1:8" x14ac:dyDescent="0.25">
      <c r="A24" s="5" t="s">
        <v>0</v>
      </c>
      <c r="B24" s="163" t="s">
        <v>363</v>
      </c>
      <c r="C24" s="46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5" t="s">
        <v>0</v>
      </c>
      <c r="B25" s="163" t="s">
        <v>364</v>
      </c>
      <c r="C25" s="46">
        <v>17696.39</v>
      </c>
      <c r="D25" s="47">
        <v>17697</v>
      </c>
      <c r="E25" s="47">
        <v>17697</v>
      </c>
      <c r="F25" s="47">
        <v>17696.400000000001</v>
      </c>
      <c r="G25" s="47">
        <f t="shared" si="2"/>
        <v>100.00005650870037</v>
      </c>
      <c r="H25" s="47">
        <f t="shared" si="3"/>
        <v>99.996609594846603</v>
      </c>
    </row>
    <row r="26" spans="1:8" x14ac:dyDescent="0.25">
      <c r="A26" s="5"/>
      <c r="B26" s="45" t="s">
        <v>365</v>
      </c>
      <c r="C26" s="46">
        <f>C24-C25</f>
        <v>-17696.39</v>
      </c>
      <c r="D26" s="46">
        <f t="shared" ref="D26:F26" si="8">D24-D25</f>
        <v>-17697</v>
      </c>
      <c r="E26" s="46">
        <f t="shared" ref="E26" si="9">E24-E25</f>
        <v>-17697</v>
      </c>
      <c r="F26" s="46">
        <f t="shared" si="8"/>
        <v>-17696.400000000001</v>
      </c>
      <c r="G26" s="47">
        <f t="shared" si="2"/>
        <v>100.00005650870037</v>
      </c>
      <c r="H26" s="47">
        <f t="shared" si="3"/>
        <v>99.996609594846603</v>
      </c>
    </row>
    <row r="27" spans="1:8" x14ac:dyDescent="0.25">
      <c r="A27" s="3" t="s">
        <v>0</v>
      </c>
      <c r="B27" s="3" t="s">
        <v>0</v>
      </c>
      <c r="C27" s="46"/>
      <c r="D27" s="46" t="s">
        <v>0</v>
      </c>
      <c r="E27" s="46" t="s">
        <v>0</v>
      </c>
      <c r="F27" s="46"/>
      <c r="G27" s="47" t="s">
        <v>106</v>
      </c>
      <c r="H27" s="47" t="s">
        <v>106</v>
      </c>
    </row>
    <row r="28" spans="1:8" x14ac:dyDescent="0.25">
      <c r="A28" s="3"/>
      <c r="B28" s="3" t="s">
        <v>8</v>
      </c>
      <c r="C28" s="46"/>
      <c r="D28" s="46" t="s">
        <v>0</v>
      </c>
      <c r="E28" s="46" t="s">
        <v>0</v>
      </c>
      <c r="F28" s="46"/>
      <c r="G28" s="47" t="s">
        <v>106</v>
      </c>
      <c r="H28" s="47" t="s">
        <v>106</v>
      </c>
    </row>
    <row r="29" spans="1:8" x14ac:dyDescent="0.25">
      <c r="A29" s="5" t="s">
        <v>0</v>
      </c>
      <c r="B29" s="45" t="s">
        <v>122</v>
      </c>
      <c r="C29" s="46">
        <v>0</v>
      </c>
      <c r="D29" s="47">
        <v>531</v>
      </c>
      <c r="E29" s="47">
        <v>531</v>
      </c>
      <c r="F29" s="47">
        <v>0</v>
      </c>
      <c r="G29" s="47">
        <v>0</v>
      </c>
      <c r="H29" s="47">
        <v>0</v>
      </c>
    </row>
    <row r="30" spans="1:8" x14ac:dyDescent="0.25">
      <c r="A30" s="3" t="s">
        <v>0</v>
      </c>
      <c r="B30" s="45" t="s">
        <v>121</v>
      </c>
      <c r="C30" s="46">
        <v>-9.43</v>
      </c>
      <c r="D30" s="46">
        <v>0</v>
      </c>
      <c r="E30" s="46">
        <v>0</v>
      </c>
      <c r="F30" s="46">
        <v>0</v>
      </c>
      <c r="G30" s="47">
        <f t="shared" si="2"/>
        <v>0</v>
      </c>
      <c r="H30" s="47">
        <v>0</v>
      </c>
    </row>
    <row r="31" spans="1:8" x14ac:dyDescent="0.25">
      <c r="A31" s="3" t="s">
        <v>0</v>
      </c>
      <c r="B31" s="3" t="s">
        <v>0</v>
      </c>
      <c r="C31" s="46"/>
      <c r="D31" s="46" t="s">
        <v>0</v>
      </c>
      <c r="E31" s="46" t="s">
        <v>0</v>
      </c>
      <c r="F31" s="46"/>
      <c r="G31" s="47">
        <v>0</v>
      </c>
      <c r="H31" s="47">
        <v>0</v>
      </c>
    </row>
    <row r="32" spans="1:8" x14ac:dyDescent="0.25">
      <c r="A32" s="5" t="s">
        <v>0</v>
      </c>
      <c r="B32" s="45" t="s">
        <v>123</v>
      </c>
      <c r="C32" s="46">
        <f t="shared" ref="C32:D32" si="10">C21+C26+C29+C30</f>
        <v>-614.58999999995979</v>
      </c>
      <c r="D32" s="46">
        <f t="shared" si="10"/>
        <v>0</v>
      </c>
      <c r="E32" s="46">
        <f t="shared" ref="E32" si="11">E21+E26+E29+E30</f>
        <v>0</v>
      </c>
      <c r="F32" s="46">
        <f>F21+F26+F29+F30</f>
        <v>8244.1200000000172</v>
      </c>
      <c r="G32" s="47" t="s">
        <v>106</v>
      </c>
      <c r="H32" s="47" t="s">
        <v>106</v>
      </c>
    </row>
    <row r="33" spans="4:8" ht="0" hidden="1" customHeight="1" x14ac:dyDescent="0.25">
      <c r="H33" s="47" t="e">
        <f t="shared" si="3"/>
        <v>#DIV/0!</v>
      </c>
    </row>
    <row r="36" spans="4:8" x14ac:dyDescent="0.25">
      <c r="D36" s="63" t="s">
        <v>106</v>
      </c>
    </row>
  </sheetData>
  <mergeCells count="4">
    <mergeCell ref="A6:I6"/>
    <mergeCell ref="A8:I8"/>
    <mergeCell ref="A1:I1"/>
    <mergeCell ref="A11:H11"/>
  </mergeCells>
  <phoneticPr fontId="16" type="noConversion"/>
  <pageMargins left="0.39370078740157499" right="0.39370078740157499" top="0.39370078740157499" bottom="0.70866141732283505" header="0.39370078740157499" footer="0.39370078740157499"/>
  <pageSetup paperSize="9" orientation="landscape" verticalDpi="599" r:id="rId1"/>
  <headerFooter alignWithMargins="0">
    <oddFooter>&amp;L&amp;"Arial,Regular"&amp;8 LC Šifra apl. (2022)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0"/>
  <sheetViews>
    <sheetView showGridLines="0" workbookViewId="0">
      <pane ySplit="6" topLeftCell="A7" activePane="bottomLeft" state="frozen"/>
      <selection pane="bottomLeft" activeCell="H35" sqref="H35"/>
    </sheetView>
  </sheetViews>
  <sheetFormatPr defaultRowHeight="15" x14ac:dyDescent="0.25"/>
  <cols>
    <col min="1" max="1" width="9.28515625" customWidth="1"/>
    <col min="2" max="2" width="56.42578125" customWidth="1"/>
    <col min="3" max="6" width="15.140625" customWidth="1"/>
    <col min="7" max="7" width="8.5703125" style="35" customWidth="1"/>
    <col min="8" max="8" width="8.5703125" style="33" customWidth="1"/>
    <col min="9" max="10" width="9.5703125" customWidth="1"/>
  </cols>
  <sheetData>
    <row r="1" spans="1:9" ht="14.1" customHeight="1" x14ac:dyDescent="0.25">
      <c r="A1" s="217" t="s">
        <v>105</v>
      </c>
      <c r="B1" s="218"/>
      <c r="C1" s="218"/>
      <c r="D1" s="218"/>
      <c r="E1" s="218"/>
      <c r="F1" s="218"/>
    </row>
    <row r="2" spans="1:9" ht="14.1" customHeight="1" x14ac:dyDescent="0.25">
      <c r="A2" s="63" t="s">
        <v>353</v>
      </c>
    </row>
    <row r="3" spans="1:9" ht="14.1" customHeight="1" x14ac:dyDescent="0.25">
      <c r="A3" s="63" t="s">
        <v>354</v>
      </c>
    </row>
    <row r="4" spans="1:9" ht="14.1" customHeight="1" x14ac:dyDescent="0.25">
      <c r="A4" s="63" t="s">
        <v>355</v>
      </c>
    </row>
    <row r="5" spans="1:9" ht="14.1" customHeight="1" x14ac:dyDescent="0.25">
      <c r="A5" s="159"/>
      <c r="D5" t="s">
        <v>106</v>
      </c>
    </row>
    <row r="6" spans="1:9" ht="14.1" customHeight="1" x14ac:dyDescent="0.25">
      <c r="A6" s="219" t="s">
        <v>0</v>
      </c>
      <c r="B6" s="220"/>
      <c r="C6" s="220"/>
      <c r="D6" s="220"/>
      <c r="E6" s="220"/>
      <c r="F6" s="220"/>
    </row>
    <row r="7" spans="1:9" ht="19.5" customHeight="1" x14ac:dyDescent="0.25">
      <c r="A7" s="221" t="s">
        <v>348</v>
      </c>
      <c r="B7" s="221"/>
      <c r="C7" s="221"/>
      <c r="D7" s="221"/>
      <c r="E7" s="221"/>
      <c r="F7" s="221"/>
      <c r="G7" s="221"/>
      <c r="H7" s="221"/>
      <c r="I7" s="119"/>
    </row>
    <row r="8" spans="1:9" ht="26.25" customHeight="1" x14ac:dyDescent="0.25">
      <c r="A8" s="222" t="s">
        <v>421</v>
      </c>
      <c r="B8" s="222"/>
      <c r="C8" s="222"/>
      <c r="D8" s="222"/>
      <c r="E8" s="222"/>
      <c r="F8" s="222"/>
      <c r="G8" s="222"/>
      <c r="H8" s="222"/>
    </row>
    <row r="9" spans="1:9" ht="24.75" customHeight="1" x14ac:dyDescent="0.25">
      <c r="A9" s="57" t="s">
        <v>9</v>
      </c>
      <c r="B9" s="58" t="s">
        <v>10</v>
      </c>
      <c r="C9" s="59" t="s">
        <v>424</v>
      </c>
      <c r="D9" s="193" t="s">
        <v>425</v>
      </c>
      <c r="E9" s="193" t="s">
        <v>423</v>
      </c>
      <c r="F9" s="59" t="s">
        <v>417</v>
      </c>
      <c r="G9" s="59" t="s">
        <v>426</v>
      </c>
      <c r="H9" s="59" t="s">
        <v>427</v>
      </c>
    </row>
    <row r="10" spans="1:9" x14ac:dyDescent="0.25">
      <c r="A10" s="1" t="s">
        <v>0</v>
      </c>
      <c r="B10" s="2" t="s">
        <v>0</v>
      </c>
      <c r="C10" s="48" t="s">
        <v>124</v>
      </c>
      <c r="D10" s="48" t="s">
        <v>125</v>
      </c>
      <c r="E10" s="48">
        <v>3</v>
      </c>
      <c r="F10" s="48">
        <v>4</v>
      </c>
      <c r="G10" s="194">
        <v>5</v>
      </c>
      <c r="H10" s="38">
        <v>6</v>
      </c>
    </row>
    <row r="11" spans="1:9" x14ac:dyDescent="0.25">
      <c r="A11" s="215" t="s">
        <v>11</v>
      </c>
      <c r="B11" s="216"/>
      <c r="C11" s="216"/>
      <c r="D11" s="216"/>
      <c r="E11" s="188"/>
      <c r="F11" s="56" t="s">
        <v>0</v>
      </c>
      <c r="G11" s="36" t="s">
        <v>0</v>
      </c>
      <c r="H11" s="34"/>
    </row>
    <row r="12" spans="1:9" x14ac:dyDescent="0.25">
      <c r="A12" s="71">
        <v>6</v>
      </c>
      <c r="B12" s="183" t="s">
        <v>388</v>
      </c>
      <c r="C12" s="73">
        <f>C13+C16+C19+C22+C28+C31</f>
        <v>539810.06000000006</v>
      </c>
      <c r="D12" s="73">
        <f>D13+D16+D19+D22+D28+D31</f>
        <v>625920</v>
      </c>
      <c r="E12" s="73">
        <f>E13+E16+E19+E22+E28+E31</f>
        <v>625920</v>
      </c>
      <c r="F12" s="73">
        <f>F13+F16+F19+F22+F28+F31</f>
        <v>620389.97</v>
      </c>
      <c r="G12" s="75">
        <f>F12/C12*100</f>
        <v>114.92745615003912</v>
      </c>
      <c r="H12" s="75">
        <f>F12/E12*100</f>
        <v>99.116495718302659</v>
      </c>
    </row>
    <row r="13" spans="1:9" ht="25.5" x14ac:dyDescent="0.25">
      <c r="A13" s="8">
        <v>63</v>
      </c>
      <c r="B13" s="9" t="s">
        <v>115</v>
      </c>
      <c r="C13" s="49">
        <f t="shared" ref="C13:F14" si="0">C14</f>
        <v>8169.02</v>
      </c>
      <c r="D13" s="10">
        <f t="shared" si="0"/>
        <v>9500</v>
      </c>
      <c r="E13" s="10">
        <f t="shared" si="0"/>
        <v>9500</v>
      </c>
      <c r="F13" s="10">
        <f t="shared" si="0"/>
        <v>7153.91</v>
      </c>
      <c r="G13" s="37">
        <f>F13/C13*100</f>
        <v>87.573662446658219</v>
      </c>
      <c r="H13" s="37">
        <f>F13/E13*100</f>
        <v>75.304315789473691</v>
      </c>
    </row>
    <row r="14" spans="1:9" ht="25.5" x14ac:dyDescent="0.25">
      <c r="A14" s="8">
        <v>636</v>
      </c>
      <c r="B14" s="9" t="s">
        <v>116</v>
      </c>
      <c r="C14" s="49">
        <f t="shared" si="0"/>
        <v>8169.02</v>
      </c>
      <c r="D14" s="10">
        <f t="shared" si="0"/>
        <v>9500</v>
      </c>
      <c r="E14" s="10">
        <f t="shared" si="0"/>
        <v>9500</v>
      </c>
      <c r="F14" s="10">
        <f t="shared" si="0"/>
        <v>7153.91</v>
      </c>
      <c r="G14" s="37">
        <f t="shared" ref="G14:G77" si="1">F14/C14*100</f>
        <v>87.573662446658219</v>
      </c>
      <c r="H14" s="37">
        <f t="shared" ref="H14:H77" si="2">F14/E14*100</f>
        <v>75.304315789473691</v>
      </c>
    </row>
    <row r="15" spans="1:9" ht="25.5" x14ac:dyDescent="0.25">
      <c r="A15" s="11">
        <v>6361</v>
      </c>
      <c r="B15" s="12" t="s">
        <v>117</v>
      </c>
      <c r="C15" s="50">
        <v>8169.02</v>
      </c>
      <c r="D15" s="13">
        <v>9500</v>
      </c>
      <c r="E15" s="13">
        <v>9500</v>
      </c>
      <c r="F15" s="14">
        <v>7153.91</v>
      </c>
      <c r="G15" s="37">
        <f t="shared" si="1"/>
        <v>87.573662446658219</v>
      </c>
      <c r="H15" s="37">
        <f t="shared" si="2"/>
        <v>75.304315789473691</v>
      </c>
    </row>
    <row r="16" spans="1:9" x14ac:dyDescent="0.25">
      <c r="A16" s="8">
        <v>64</v>
      </c>
      <c r="B16" s="15" t="s">
        <v>107</v>
      </c>
      <c r="C16" s="49">
        <f t="shared" ref="C16:F17" si="3">C17</f>
        <v>0.12</v>
      </c>
      <c r="D16" s="10">
        <f t="shared" si="3"/>
        <v>1</v>
      </c>
      <c r="E16" s="10">
        <f t="shared" si="3"/>
        <v>1</v>
      </c>
      <c r="F16" s="10">
        <f t="shared" si="3"/>
        <v>0.01</v>
      </c>
      <c r="G16" s="37">
        <f t="shared" si="1"/>
        <v>8.3333333333333339</v>
      </c>
      <c r="H16" s="37">
        <f t="shared" si="2"/>
        <v>1</v>
      </c>
    </row>
    <row r="17" spans="1:8" x14ac:dyDescent="0.25">
      <c r="A17" s="8">
        <v>641</v>
      </c>
      <c r="B17" s="15" t="s">
        <v>108</v>
      </c>
      <c r="C17" s="49">
        <f t="shared" si="3"/>
        <v>0.12</v>
      </c>
      <c r="D17" s="10">
        <f t="shared" si="3"/>
        <v>1</v>
      </c>
      <c r="E17" s="10">
        <f t="shared" si="3"/>
        <v>1</v>
      </c>
      <c r="F17" s="10">
        <f t="shared" si="3"/>
        <v>0.01</v>
      </c>
      <c r="G17" s="37">
        <f t="shared" si="1"/>
        <v>8.3333333333333339</v>
      </c>
      <c r="H17" s="37">
        <f t="shared" si="2"/>
        <v>1</v>
      </c>
    </row>
    <row r="18" spans="1:8" x14ac:dyDescent="0.25">
      <c r="A18" s="11">
        <v>6413</v>
      </c>
      <c r="B18" s="12" t="s">
        <v>118</v>
      </c>
      <c r="C18" s="50">
        <v>0.12</v>
      </c>
      <c r="D18" s="13">
        <v>1</v>
      </c>
      <c r="E18" s="13">
        <v>1</v>
      </c>
      <c r="F18" s="14">
        <v>0.01</v>
      </c>
      <c r="G18" s="37">
        <f t="shared" si="1"/>
        <v>8.3333333333333339</v>
      </c>
      <c r="H18" s="37">
        <f t="shared" si="2"/>
        <v>1</v>
      </c>
    </row>
    <row r="19" spans="1:8" x14ac:dyDescent="0.25">
      <c r="A19" s="16">
        <v>65</v>
      </c>
      <c r="B19" s="9" t="s">
        <v>109</v>
      </c>
      <c r="C19" s="51">
        <f t="shared" ref="C19:F20" si="4">C20</f>
        <v>194000.43</v>
      </c>
      <c r="D19" s="17">
        <f t="shared" si="4"/>
        <v>206800</v>
      </c>
      <c r="E19" s="17">
        <f t="shared" si="4"/>
        <v>206800</v>
      </c>
      <c r="F19" s="17">
        <f t="shared" si="4"/>
        <v>205517.28</v>
      </c>
      <c r="G19" s="37">
        <f t="shared" si="1"/>
        <v>105.93650746031852</v>
      </c>
      <c r="H19" s="37">
        <f t="shared" si="2"/>
        <v>99.379729206963248</v>
      </c>
    </row>
    <row r="20" spans="1:8" x14ac:dyDescent="0.25">
      <c r="A20" s="8">
        <v>652</v>
      </c>
      <c r="B20" s="15" t="s">
        <v>109</v>
      </c>
      <c r="C20" s="49">
        <f t="shared" si="4"/>
        <v>194000.43</v>
      </c>
      <c r="D20" s="10">
        <f t="shared" si="4"/>
        <v>206800</v>
      </c>
      <c r="E20" s="10">
        <f t="shared" si="4"/>
        <v>206800</v>
      </c>
      <c r="F20" s="10">
        <f t="shared" si="4"/>
        <v>205517.28</v>
      </c>
      <c r="G20" s="37">
        <f t="shared" si="1"/>
        <v>105.93650746031852</v>
      </c>
      <c r="H20" s="37">
        <f t="shared" si="2"/>
        <v>99.379729206963248</v>
      </c>
    </row>
    <row r="21" spans="1:8" x14ac:dyDescent="0.25">
      <c r="A21" s="18">
        <v>6526</v>
      </c>
      <c r="B21" s="12" t="s">
        <v>110</v>
      </c>
      <c r="C21" s="50">
        <v>194000.43</v>
      </c>
      <c r="D21" s="19">
        <v>206800</v>
      </c>
      <c r="E21" s="19">
        <v>206800</v>
      </c>
      <c r="F21" s="19">
        <v>205517.28</v>
      </c>
      <c r="G21" s="37">
        <f t="shared" si="1"/>
        <v>105.93650746031852</v>
      </c>
      <c r="H21" s="37">
        <f t="shared" si="2"/>
        <v>99.379729206963248</v>
      </c>
    </row>
    <row r="22" spans="1:8" ht="25.5" x14ac:dyDescent="0.25">
      <c r="A22" s="16">
        <v>66</v>
      </c>
      <c r="B22" s="9" t="s">
        <v>114</v>
      </c>
      <c r="C22" s="52">
        <f>C23+C25</f>
        <v>622.29</v>
      </c>
      <c r="D22" s="6">
        <f>D23+D25</f>
        <v>6000</v>
      </c>
      <c r="E22" s="6">
        <f>E23+E25</f>
        <v>6000</v>
      </c>
      <c r="F22" s="6">
        <f>F23+F25</f>
        <v>5474.49</v>
      </c>
      <c r="G22" s="37">
        <f t="shared" si="1"/>
        <v>879.73292194957332</v>
      </c>
      <c r="H22" s="37">
        <f t="shared" si="2"/>
        <v>91.241500000000002</v>
      </c>
    </row>
    <row r="23" spans="1:8" x14ac:dyDescent="0.25">
      <c r="A23" s="16">
        <v>661</v>
      </c>
      <c r="B23" s="9" t="s">
        <v>113</v>
      </c>
      <c r="C23" s="53">
        <f>C24</f>
        <v>0</v>
      </c>
      <c r="D23" s="7">
        <f>D24</f>
        <v>1000</v>
      </c>
      <c r="E23" s="7">
        <f>E24</f>
        <v>1000</v>
      </c>
      <c r="F23" s="7">
        <f>F24</f>
        <v>810.08</v>
      </c>
      <c r="G23" s="37" t="e">
        <f t="shared" si="1"/>
        <v>#DIV/0!</v>
      </c>
      <c r="H23" s="37">
        <f t="shared" si="2"/>
        <v>81.007999999999996</v>
      </c>
    </row>
    <row r="24" spans="1:8" x14ac:dyDescent="0.25">
      <c r="A24" s="18">
        <v>6615</v>
      </c>
      <c r="B24" s="12" t="s">
        <v>112</v>
      </c>
      <c r="C24" s="50">
        <v>0</v>
      </c>
      <c r="D24" s="19">
        <v>1000</v>
      </c>
      <c r="E24" s="19">
        <v>1000</v>
      </c>
      <c r="F24" s="19">
        <v>810.08</v>
      </c>
      <c r="G24" s="37" t="e">
        <f t="shared" si="1"/>
        <v>#DIV/0!</v>
      </c>
      <c r="H24" s="37">
        <f t="shared" si="2"/>
        <v>81.007999999999996</v>
      </c>
    </row>
    <row r="25" spans="1:8" x14ac:dyDescent="0.25">
      <c r="A25" s="16">
        <v>663</v>
      </c>
      <c r="B25" s="9" t="s">
        <v>119</v>
      </c>
      <c r="C25" s="17">
        <f t="shared" ref="C25:E25" si="5">C26+C27</f>
        <v>622.29</v>
      </c>
      <c r="D25" s="17">
        <f t="shared" si="5"/>
        <v>5000</v>
      </c>
      <c r="E25" s="17">
        <f t="shared" si="5"/>
        <v>5000</v>
      </c>
      <c r="F25" s="17">
        <f>F26+F27</f>
        <v>4664.41</v>
      </c>
      <c r="G25" s="37">
        <f t="shared" si="1"/>
        <v>749.5556733998618</v>
      </c>
      <c r="H25" s="37">
        <f t="shared" si="2"/>
        <v>93.288200000000003</v>
      </c>
    </row>
    <row r="26" spans="1:8" x14ac:dyDescent="0.25">
      <c r="A26" s="18">
        <v>6631</v>
      </c>
      <c r="B26" s="12" t="s">
        <v>120</v>
      </c>
      <c r="C26" s="50">
        <v>622.29</v>
      </c>
      <c r="D26" s="19">
        <v>2850</v>
      </c>
      <c r="E26" s="19">
        <v>2850</v>
      </c>
      <c r="F26" s="20">
        <v>2515.75</v>
      </c>
      <c r="G26" s="37">
        <f t="shared" si="1"/>
        <v>404.27292741326397</v>
      </c>
      <c r="H26" s="37">
        <f t="shared" si="2"/>
        <v>88.271929824561397</v>
      </c>
    </row>
    <row r="27" spans="1:8" x14ac:dyDescent="0.25">
      <c r="A27" s="18">
        <v>6632</v>
      </c>
      <c r="B27" s="12" t="s">
        <v>422</v>
      </c>
      <c r="C27" s="50">
        <v>0</v>
      </c>
      <c r="D27" s="19">
        <v>2150</v>
      </c>
      <c r="E27" s="19">
        <v>2150</v>
      </c>
      <c r="F27" s="20">
        <v>2148.66</v>
      </c>
      <c r="G27" s="37" t="e">
        <f t="shared" si="1"/>
        <v>#DIV/0!</v>
      </c>
      <c r="H27" s="37">
        <f t="shared" si="2"/>
        <v>99.937674418604644</v>
      </c>
    </row>
    <row r="28" spans="1:8" x14ac:dyDescent="0.25">
      <c r="A28" s="16">
        <v>67</v>
      </c>
      <c r="B28" s="9" t="s">
        <v>111</v>
      </c>
      <c r="C28" s="51">
        <f t="shared" ref="C28:F29" si="6">C29</f>
        <v>337018.2</v>
      </c>
      <c r="D28" s="17">
        <f t="shared" si="6"/>
        <v>403088</v>
      </c>
      <c r="E28" s="17">
        <f t="shared" si="6"/>
        <v>403088</v>
      </c>
      <c r="F28" s="17">
        <f t="shared" si="6"/>
        <v>402244.28</v>
      </c>
      <c r="G28" s="37">
        <f t="shared" si="1"/>
        <v>119.35387465721436</v>
      </c>
      <c r="H28" s="37">
        <f t="shared" si="2"/>
        <v>99.790685904814836</v>
      </c>
    </row>
    <row r="29" spans="1:8" x14ac:dyDescent="0.25">
      <c r="A29" s="16">
        <v>671</v>
      </c>
      <c r="B29" s="9" t="s">
        <v>111</v>
      </c>
      <c r="C29" s="51">
        <f t="shared" si="6"/>
        <v>337018.2</v>
      </c>
      <c r="D29" s="17">
        <f t="shared" si="6"/>
        <v>403088</v>
      </c>
      <c r="E29" s="17">
        <f t="shared" si="6"/>
        <v>403088</v>
      </c>
      <c r="F29" s="17">
        <f t="shared" si="6"/>
        <v>402244.28</v>
      </c>
      <c r="G29" s="37">
        <f t="shared" si="1"/>
        <v>119.35387465721436</v>
      </c>
      <c r="H29" s="37">
        <f t="shared" si="2"/>
        <v>99.790685904814836</v>
      </c>
    </row>
    <row r="30" spans="1:8" x14ac:dyDescent="0.25">
      <c r="A30" s="21">
        <v>6711</v>
      </c>
      <c r="B30" s="22" t="s">
        <v>111</v>
      </c>
      <c r="C30" s="22">
        <v>337018.2</v>
      </c>
      <c r="D30" s="22">
        <v>403088</v>
      </c>
      <c r="E30" s="22">
        <v>403088</v>
      </c>
      <c r="F30" s="22">
        <v>402244.28</v>
      </c>
      <c r="G30" s="37">
        <f t="shared" si="1"/>
        <v>119.35387465721436</v>
      </c>
      <c r="H30" s="37">
        <f t="shared" si="2"/>
        <v>99.790685904814836</v>
      </c>
    </row>
    <row r="31" spans="1:8" x14ac:dyDescent="0.25">
      <c r="A31" s="181" t="s">
        <v>384</v>
      </c>
      <c r="B31" s="182" t="s">
        <v>369</v>
      </c>
      <c r="C31" s="182">
        <f>C32</f>
        <v>0</v>
      </c>
      <c r="D31" s="182">
        <f t="shared" ref="D31:F33" si="7">D32</f>
        <v>531</v>
      </c>
      <c r="E31" s="182">
        <f t="shared" si="7"/>
        <v>531</v>
      </c>
      <c r="F31" s="182">
        <f t="shared" si="7"/>
        <v>0</v>
      </c>
      <c r="G31" s="37" t="e">
        <f t="shared" si="1"/>
        <v>#DIV/0!</v>
      </c>
      <c r="H31" s="37">
        <f t="shared" si="2"/>
        <v>0</v>
      </c>
    </row>
    <row r="32" spans="1:8" x14ac:dyDescent="0.25">
      <c r="A32" s="181" t="s">
        <v>385</v>
      </c>
      <c r="B32" s="182" t="s">
        <v>370</v>
      </c>
      <c r="C32" s="182">
        <f>C33</f>
        <v>0</v>
      </c>
      <c r="D32" s="182">
        <f t="shared" si="7"/>
        <v>531</v>
      </c>
      <c r="E32" s="182">
        <f t="shared" si="7"/>
        <v>531</v>
      </c>
      <c r="F32" s="182">
        <f t="shared" si="7"/>
        <v>0</v>
      </c>
      <c r="G32" s="37" t="e">
        <f t="shared" si="1"/>
        <v>#DIV/0!</v>
      </c>
      <c r="H32" s="37">
        <f t="shared" si="2"/>
        <v>0</v>
      </c>
    </row>
    <row r="33" spans="1:8" x14ac:dyDescent="0.25">
      <c r="A33" s="181" t="s">
        <v>386</v>
      </c>
      <c r="B33" s="182" t="s">
        <v>371</v>
      </c>
      <c r="C33" s="182">
        <f>C34</f>
        <v>0</v>
      </c>
      <c r="D33" s="182">
        <f t="shared" si="7"/>
        <v>531</v>
      </c>
      <c r="E33" s="182">
        <f t="shared" si="7"/>
        <v>531</v>
      </c>
      <c r="F33" s="182">
        <f t="shared" si="7"/>
        <v>0</v>
      </c>
      <c r="G33" s="37" t="e">
        <f t="shared" si="1"/>
        <v>#DIV/0!</v>
      </c>
      <c r="H33" s="37">
        <f t="shared" si="2"/>
        <v>0</v>
      </c>
    </row>
    <row r="34" spans="1:8" x14ac:dyDescent="0.25">
      <c r="A34" s="21" t="s">
        <v>387</v>
      </c>
      <c r="B34" s="22" t="s">
        <v>389</v>
      </c>
      <c r="C34" s="22">
        <v>0</v>
      </c>
      <c r="D34" s="22">
        <v>531</v>
      </c>
      <c r="E34" s="22">
        <v>531</v>
      </c>
      <c r="F34" s="22">
        <v>0</v>
      </c>
      <c r="G34" s="37" t="e">
        <f t="shared" si="1"/>
        <v>#DIV/0!</v>
      </c>
      <c r="H34" s="37">
        <f t="shared" si="2"/>
        <v>0</v>
      </c>
    </row>
    <row r="35" spans="1:8" ht="26.25" customHeight="1" x14ac:dyDescent="0.25">
      <c r="A35" s="21"/>
      <c r="B35" s="155" t="s">
        <v>347</v>
      </c>
      <c r="C35" s="155">
        <f>C36+C78</f>
        <v>522718.83</v>
      </c>
      <c r="D35" s="155">
        <f t="shared" ref="D35:F35" si="8">D36+D78</f>
        <v>608223</v>
      </c>
      <c r="E35" s="155">
        <f t="shared" ref="E35" si="9">E36+E78</f>
        <v>608223</v>
      </c>
      <c r="F35" s="155">
        <f t="shared" si="8"/>
        <v>594449.44999999995</v>
      </c>
      <c r="G35" s="211">
        <f t="shared" si="1"/>
        <v>113.72260111616792</v>
      </c>
      <c r="H35" s="211">
        <f t="shared" si="2"/>
        <v>97.735444072322153</v>
      </c>
    </row>
    <row r="36" spans="1:8" x14ac:dyDescent="0.25">
      <c r="A36" s="72" t="s">
        <v>12</v>
      </c>
      <c r="B36" s="72" t="s">
        <v>3</v>
      </c>
      <c r="C36" s="74">
        <f>C37+C45+C72</f>
        <v>512769.26</v>
      </c>
      <c r="D36" s="74">
        <f>D37+D45+D72</f>
        <v>601803</v>
      </c>
      <c r="E36" s="74">
        <f>E37+E45+E72</f>
        <v>601803</v>
      </c>
      <c r="F36" s="74">
        <f>F37+F45+F72</f>
        <v>588136.75</v>
      </c>
      <c r="G36" s="195">
        <f t="shared" si="1"/>
        <v>114.69812952515912</v>
      </c>
      <c r="H36" s="195">
        <f t="shared" si="2"/>
        <v>97.729115674066108</v>
      </c>
    </row>
    <row r="37" spans="1:8" x14ac:dyDescent="0.25">
      <c r="A37" s="15" t="s">
        <v>13</v>
      </c>
      <c r="B37" s="15" t="s">
        <v>14</v>
      </c>
      <c r="C37" s="10">
        <f>C38+C40+C42</f>
        <v>412003.23</v>
      </c>
      <c r="D37" s="10">
        <f>D38+D40+D42</f>
        <v>482873</v>
      </c>
      <c r="E37" s="10">
        <f>E38+E40+E42</f>
        <v>482873</v>
      </c>
      <c r="F37" s="10">
        <f>F38+F40+F42</f>
        <v>479698.69</v>
      </c>
      <c r="G37" s="37">
        <f t="shared" si="1"/>
        <v>116.43080807885899</v>
      </c>
      <c r="H37" s="37">
        <f t="shared" si="2"/>
        <v>99.342620109221272</v>
      </c>
    </row>
    <row r="38" spans="1:8" x14ac:dyDescent="0.25">
      <c r="A38" s="15" t="s">
        <v>15</v>
      </c>
      <c r="B38" s="15" t="s">
        <v>16</v>
      </c>
      <c r="C38" s="10">
        <f>C39</f>
        <v>349138.61</v>
      </c>
      <c r="D38" s="10">
        <f>D39</f>
        <v>397423</v>
      </c>
      <c r="E38" s="10">
        <f>E39</f>
        <v>397423</v>
      </c>
      <c r="F38" s="10">
        <f>F39</f>
        <v>397028.13</v>
      </c>
      <c r="G38" s="37">
        <f t="shared" si="1"/>
        <v>113.71647781951128</v>
      </c>
      <c r="H38" s="37">
        <f t="shared" si="2"/>
        <v>99.90064238858848</v>
      </c>
    </row>
    <row r="39" spans="1:8" x14ac:dyDescent="0.25">
      <c r="A39" s="23" t="s">
        <v>17</v>
      </c>
      <c r="B39" s="23" t="s">
        <v>18</v>
      </c>
      <c r="C39" s="54">
        <v>349138.61</v>
      </c>
      <c r="D39" s="13">
        <v>397423</v>
      </c>
      <c r="E39" s="13">
        <v>397423</v>
      </c>
      <c r="F39" s="14">
        <v>397028.13</v>
      </c>
      <c r="G39" s="37">
        <f t="shared" si="1"/>
        <v>113.71647781951128</v>
      </c>
      <c r="H39" s="37">
        <f t="shared" si="2"/>
        <v>99.90064238858848</v>
      </c>
    </row>
    <row r="40" spans="1:8" x14ac:dyDescent="0.25">
      <c r="A40" s="15" t="s">
        <v>19</v>
      </c>
      <c r="B40" s="15" t="s">
        <v>20</v>
      </c>
      <c r="C40" s="10">
        <f>C41</f>
        <v>14280.97</v>
      </c>
      <c r="D40" s="10">
        <f>D41</f>
        <v>30150</v>
      </c>
      <c r="E40" s="10">
        <f>E41</f>
        <v>30150</v>
      </c>
      <c r="F40" s="10">
        <f>F41</f>
        <v>29132.95</v>
      </c>
      <c r="G40" s="37">
        <f t="shared" si="1"/>
        <v>203.99839786793197</v>
      </c>
      <c r="H40" s="37">
        <f t="shared" si="2"/>
        <v>96.626699834162523</v>
      </c>
    </row>
    <row r="41" spans="1:8" x14ac:dyDescent="0.25">
      <c r="A41" s="23" t="s">
        <v>21</v>
      </c>
      <c r="B41" s="23" t="s">
        <v>20</v>
      </c>
      <c r="C41" s="54">
        <v>14280.97</v>
      </c>
      <c r="D41" s="13">
        <v>30150</v>
      </c>
      <c r="E41" s="13">
        <v>30150</v>
      </c>
      <c r="F41" s="14">
        <v>29132.95</v>
      </c>
      <c r="G41" s="37">
        <f t="shared" si="1"/>
        <v>203.99839786793197</v>
      </c>
      <c r="H41" s="37">
        <f t="shared" si="2"/>
        <v>96.626699834162523</v>
      </c>
    </row>
    <row r="42" spans="1:8" x14ac:dyDescent="0.25">
      <c r="A42" s="15" t="s">
        <v>22</v>
      </c>
      <c r="B42" s="15" t="s">
        <v>23</v>
      </c>
      <c r="C42" s="10">
        <f>C43</f>
        <v>48583.65</v>
      </c>
      <c r="D42" s="10">
        <f>D43</f>
        <v>55300</v>
      </c>
      <c r="E42" s="10">
        <f>E43</f>
        <v>55300</v>
      </c>
      <c r="F42" s="10">
        <f>F43</f>
        <v>53537.61</v>
      </c>
      <c r="G42" s="37">
        <f t="shared" si="1"/>
        <v>110.19676372606833</v>
      </c>
      <c r="H42" s="37">
        <f t="shared" si="2"/>
        <v>96.813037974683553</v>
      </c>
    </row>
    <row r="43" spans="1:8" x14ac:dyDescent="0.25">
      <c r="A43" s="23" t="s">
        <v>24</v>
      </c>
      <c r="B43" s="23" t="s">
        <v>25</v>
      </c>
      <c r="C43" s="54">
        <v>48583.65</v>
      </c>
      <c r="D43" s="24">
        <v>55300</v>
      </c>
      <c r="E43" s="24">
        <v>55300</v>
      </c>
      <c r="F43" s="14">
        <v>53537.61</v>
      </c>
      <c r="G43" s="37">
        <f t="shared" si="1"/>
        <v>110.19676372606833</v>
      </c>
      <c r="H43" s="37">
        <f t="shared" si="2"/>
        <v>96.813037974683553</v>
      </c>
    </row>
    <row r="44" spans="1:8" x14ac:dyDescent="0.25">
      <c r="A44" s="23" t="s">
        <v>26</v>
      </c>
      <c r="B44" s="23" t="s">
        <v>27</v>
      </c>
      <c r="C44" s="54"/>
      <c r="D44" s="25">
        <v>0</v>
      </c>
      <c r="E44" s="25">
        <v>0</v>
      </c>
      <c r="F44" s="14">
        <v>0</v>
      </c>
      <c r="G44" s="37" t="e">
        <f t="shared" si="1"/>
        <v>#DIV/0!</v>
      </c>
      <c r="H44" s="37" t="e">
        <f t="shared" si="2"/>
        <v>#DIV/0!</v>
      </c>
    </row>
    <row r="45" spans="1:8" x14ac:dyDescent="0.25">
      <c r="A45" s="15" t="s">
        <v>28</v>
      </c>
      <c r="B45" s="15" t="s">
        <v>29</v>
      </c>
      <c r="C45" s="10">
        <f>C46+C51+C58+C67</f>
        <v>99307.19</v>
      </c>
      <c r="D45" s="10">
        <f>D46+D51+D58+D67</f>
        <v>117117</v>
      </c>
      <c r="E45" s="10">
        <f>E46+E51+E58+E67</f>
        <v>117117</v>
      </c>
      <c r="F45" s="10">
        <f>F46+F51+F58+F67</f>
        <v>106855.84999999998</v>
      </c>
      <c r="G45" s="37">
        <f t="shared" si="1"/>
        <v>107.60132272396388</v>
      </c>
      <c r="H45" s="37">
        <f t="shared" si="2"/>
        <v>91.238547777009288</v>
      </c>
    </row>
    <row r="46" spans="1:8" x14ac:dyDescent="0.25">
      <c r="A46" s="15" t="s">
        <v>30</v>
      </c>
      <c r="B46" s="15" t="s">
        <v>31</v>
      </c>
      <c r="C46" s="10">
        <f>SUM(C47:C50)</f>
        <v>9513.5899999999983</v>
      </c>
      <c r="D46" s="10">
        <f>SUM(D47:D50)</f>
        <v>11900</v>
      </c>
      <c r="E46" s="10">
        <f>SUM(E47:E50)</f>
        <v>11900</v>
      </c>
      <c r="F46" s="10">
        <f>SUM(F47:F50)</f>
        <v>10733.69</v>
      </c>
      <c r="G46" s="37">
        <f t="shared" si="1"/>
        <v>112.82481166415626</v>
      </c>
      <c r="H46" s="37">
        <f t="shared" si="2"/>
        <v>90.199075630252096</v>
      </c>
    </row>
    <row r="47" spans="1:8" x14ac:dyDescent="0.25">
      <c r="A47" s="23" t="s">
        <v>32</v>
      </c>
      <c r="B47" s="23" t="s">
        <v>33</v>
      </c>
      <c r="C47" s="54">
        <v>362.73</v>
      </c>
      <c r="D47" s="13">
        <v>500</v>
      </c>
      <c r="E47" s="13">
        <v>500</v>
      </c>
      <c r="F47" s="14">
        <v>412.6</v>
      </c>
      <c r="G47" s="37">
        <f t="shared" si="1"/>
        <v>113.74851818156755</v>
      </c>
      <c r="H47" s="37">
        <f t="shared" si="2"/>
        <v>82.52000000000001</v>
      </c>
    </row>
    <row r="48" spans="1:8" x14ac:dyDescent="0.25">
      <c r="A48" s="23" t="s">
        <v>34</v>
      </c>
      <c r="B48" s="23" t="s">
        <v>35</v>
      </c>
      <c r="C48" s="54">
        <v>8416.24</v>
      </c>
      <c r="D48" s="13">
        <v>10000</v>
      </c>
      <c r="E48" s="13">
        <v>10000</v>
      </c>
      <c r="F48" s="14">
        <v>9041.52</v>
      </c>
      <c r="G48" s="37">
        <f t="shared" si="1"/>
        <v>107.42944592834806</v>
      </c>
      <c r="H48" s="37">
        <f t="shared" si="2"/>
        <v>90.415200000000013</v>
      </c>
    </row>
    <row r="49" spans="1:8" x14ac:dyDescent="0.25">
      <c r="A49" s="23" t="s">
        <v>36</v>
      </c>
      <c r="B49" s="23" t="s">
        <v>37</v>
      </c>
      <c r="C49" s="54">
        <v>700.64</v>
      </c>
      <c r="D49" s="13">
        <v>1250</v>
      </c>
      <c r="E49" s="13">
        <v>1250</v>
      </c>
      <c r="F49" s="14">
        <v>1164.6099999999999</v>
      </c>
      <c r="G49" s="37">
        <f t="shared" si="1"/>
        <v>166.22088376341631</v>
      </c>
      <c r="H49" s="37">
        <f t="shared" si="2"/>
        <v>93.16879999999999</v>
      </c>
    </row>
    <row r="50" spans="1:8" x14ac:dyDescent="0.25">
      <c r="A50" s="23" t="s">
        <v>38</v>
      </c>
      <c r="B50" s="23" t="s">
        <v>39</v>
      </c>
      <c r="C50" s="54">
        <v>33.979999999999997</v>
      </c>
      <c r="D50" s="13">
        <v>150</v>
      </c>
      <c r="E50" s="13">
        <v>150</v>
      </c>
      <c r="F50" s="14">
        <v>114.96</v>
      </c>
      <c r="G50" s="37">
        <f t="shared" si="1"/>
        <v>338.3166568569747</v>
      </c>
      <c r="H50" s="37">
        <f t="shared" si="2"/>
        <v>76.64</v>
      </c>
    </row>
    <row r="51" spans="1:8" x14ac:dyDescent="0.25">
      <c r="A51" s="15" t="s">
        <v>40</v>
      </c>
      <c r="B51" s="15" t="s">
        <v>41</v>
      </c>
      <c r="C51" s="10">
        <f>SUM(C52:C57)</f>
        <v>72636.19</v>
      </c>
      <c r="D51" s="10">
        <f>SUM(D52:D57)</f>
        <v>85200</v>
      </c>
      <c r="E51" s="10">
        <f>SUM(E52:E57)</f>
        <v>85200</v>
      </c>
      <c r="F51" s="10">
        <f>SUM(F52:F57)</f>
        <v>77988.389999999985</v>
      </c>
      <c r="G51" s="37">
        <f t="shared" si="1"/>
        <v>107.36850322132807</v>
      </c>
      <c r="H51" s="37">
        <f t="shared" si="2"/>
        <v>91.53566901408449</v>
      </c>
    </row>
    <row r="52" spans="1:8" x14ac:dyDescent="0.25">
      <c r="A52" s="23" t="s">
        <v>42</v>
      </c>
      <c r="B52" s="23" t="s">
        <v>43</v>
      </c>
      <c r="C52" s="54">
        <v>9085.25</v>
      </c>
      <c r="D52" s="13">
        <v>15450</v>
      </c>
      <c r="E52" s="13">
        <v>15450</v>
      </c>
      <c r="F52" s="14">
        <v>12923.39</v>
      </c>
      <c r="G52" s="37">
        <f t="shared" si="1"/>
        <v>142.24583803417627</v>
      </c>
      <c r="H52" s="37">
        <f t="shared" si="2"/>
        <v>83.646537216828477</v>
      </c>
    </row>
    <row r="53" spans="1:8" x14ac:dyDescent="0.25">
      <c r="A53" s="23" t="s">
        <v>44</v>
      </c>
      <c r="B53" s="23" t="s">
        <v>45</v>
      </c>
      <c r="C53" s="54">
        <v>35837.01</v>
      </c>
      <c r="D53" s="13">
        <v>44000</v>
      </c>
      <c r="E53" s="13">
        <v>44000</v>
      </c>
      <c r="F53" s="14">
        <v>41929.160000000003</v>
      </c>
      <c r="G53" s="37">
        <f t="shared" si="1"/>
        <v>116.99960459870955</v>
      </c>
      <c r="H53" s="37">
        <f t="shared" si="2"/>
        <v>95.293545454545452</v>
      </c>
    </row>
    <row r="54" spans="1:8" x14ac:dyDescent="0.25">
      <c r="A54" s="23" t="s">
        <v>46</v>
      </c>
      <c r="B54" s="23" t="s">
        <v>47</v>
      </c>
      <c r="C54" s="54">
        <v>21318.959999999999</v>
      </c>
      <c r="D54" s="13">
        <v>20150</v>
      </c>
      <c r="E54" s="13">
        <v>20150</v>
      </c>
      <c r="F54" s="14">
        <v>18125</v>
      </c>
      <c r="G54" s="37">
        <f t="shared" si="1"/>
        <v>85.01821852473104</v>
      </c>
      <c r="H54" s="37">
        <f t="shared" si="2"/>
        <v>89.950372208436718</v>
      </c>
    </row>
    <row r="55" spans="1:8" x14ac:dyDescent="0.25">
      <c r="A55" s="23" t="s">
        <v>48</v>
      </c>
      <c r="B55" s="23" t="s">
        <v>49</v>
      </c>
      <c r="C55" s="54">
        <v>4538.66</v>
      </c>
      <c r="D55" s="13">
        <v>350</v>
      </c>
      <c r="E55" s="13">
        <v>350</v>
      </c>
      <c r="F55" s="14">
        <v>306.89999999999998</v>
      </c>
      <c r="G55" s="37">
        <f t="shared" si="1"/>
        <v>6.7619076996294059</v>
      </c>
      <c r="H55" s="37">
        <f t="shared" si="2"/>
        <v>87.685714285714283</v>
      </c>
    </row>
    <row r="56" spans="1:8" x14ac:dyDescent="0.25">
      <c r="A56" s="23" t="s">
        <v>50</v>
      </c>
      <c r="B56" s="23" t="s">
        <v>51</v>
      </c>
      <c r="C56" s="54">
        <v>1129.48</v>
      </c>
      <c r="D56" s="13">
        <v>3350</v>
      </c>
      <c r="E56" s="13">
        <v>3350</v>
      </c>
      <c r="F56" s="14">
        <v>3081.15</v>
      </c>
      <c r="G56" s="37">
        <f t="shared" si="1"/>
        <v>272.79367496547081</v>
      </c>
      <c r="H56" s="37">
        <f t="shared" si="2"/>
        <v>91.974626865671652</v>
      </c>
    </row>
    <row r="57" spans="1:8" x14ac:dyDescent="0.25">
      <c r="A57" s="23" t="s">
        <v>52</v>
      </c>
      <c r="B57" s="23" t="s">
        <v>53</v>
      </c>
      <c r="C57" s="54">
        <v>726.83</v>
      </c>
      <c r="D57" s="13">
        <v>1900</v>
      </c>
      <c r="E57" s="13">
        <v>1900</v>
      </c>
      <c r="F57" s="14">
        <v>1622.79</v>
      </c>
      <c r="G57" s="37">
        <f t="shared" si="1"/>
        <v>223.26954033267751</v>
      </c>
      <c r="H57" s="37">
        <f t="shared" si="2"/>
        <v>85.41</v>
      </c>
    </row>
    <row r="58" spans="1:8" x14ac:dyDescent="0.25">
      <c r="A58" s="15" t="s">
        <v>54</v>
      </c>
      <c r="B58" s="15" t="s">
        <v>55</v>
      </c>
      <c r="C58" s="10">
        <f>SUM(C59:C66)</f>
        <v>14117.3</v>
      </c>
      <c r="D58" s="10">
        <f>SUM(D59:D66)</f>
        <v>14389</v>
      </c>
      <c r="E58" s="10">
        <f>SUM(E59:E66)</f>
        <v>14389</v>
      </c>
      <c r="F58" s="10">
        <f>SUM(F59:F66)</f>
        <v>12973.839999999998</v>
      </c>
      <c r="G58" s="37">
        <f t="shared" si="1"/>
        <v>91.900292548858488</v>
      </c>
      <c r="H58" s="37">
        <f t="shared" si="2"/>
        <v>90.164987142956406</v>
      </c>
    </row>
    <row r="59" spans="1:8" x14ac:dyDescent="0.25">
      <c r="A59" s="23" t="s">
        <v>56</v>
      </c>
      <c r="B59" s="23" t="s">
        <v>57</v>
      </c>
      <c r="C59" s="54">
        <v>938.87</v>
      </c>
      <c r="D59" s="13">
        <v>1600</v>
      </c>
      <c r="E59" s="13">
        <v>1600</v>
      </c>
      <c r="F59" s="14">
        <v>1413.54</v>
      </c>
      <c r="G59" s="37">
        <f t="shared" si="1"/>
        <v>150.5575851821871</v>
      </c>
      <c r="H59" s="37">
        <f t="shared" si="2"/>
        <v>88.346249999999998</v>
      </c>
    </row>
    <row r="60" spans="1:8" x14ac:dyDescent="0.25">
      <c r="A60" s="23" t="s">
        <v>58</v>
      </c>
      <c r="B60" s="23" t="s">
        <v>59</v>
      </c>
      <c r="C60" s="54">
        <v>3399.1</v>
      </c>
      <c r="D60" s="13">
        <v>4500</v>
      </c>
      <c r="E60" s="13">
        <v>4500</v>
      </c>
      <c r="F60" s="14">
        <v>3940.35</v>
      </c>
      <c r="G60" s="37">
        <f t="shared" si="1"/>
        <v>115.92333264687711</v>
      </c>
      <c r="H60" s="37">
        <f t="shared" si="2"/>
        <v>87.563333333333333</v>
      </c>
    </row>
    <row r="61" spans="1:8" x14ac:dyDescent="0.25">
      <c r="A61" s="23" t="s">
        <v>60</v>
      </c>
      <c r="B61" s="23" t="s">
        <v>61</v>
      </c>
      <c r="C61" s="54">
        <v>318.54000000000002</v>
      </c>
      <c r="D61" s="13">
        <v>1050</v>
      </c>
      <c r="E61" s="13">
        <v>1050</v>
      </c>
      <c r="F61" s="14">
        <v>923.21</v>
      </c>
      <c r="G61" s="37">
        <f t="shared" si="1"/>
        <v>289.82545363219685</v>
      </c>
      <c r="H61" s="37">
        <f t="shared" si="2"/>
        <v>87.924761904761908</v>
      </c>
    </row>
    <row r="62" spans="1:8" x14ac:dyDescent="0.25">
      <c r="A62" s="23" t="s">
        <v>62</v>
      </c>
      <c r="B62" s="23" t="s">
        <v>63</v>
      </c>
      <c r="C62" s="54">
        <v>1188.56</v>
      </c>
      <c r="D62" s="13">
        <v>1600</v>
      </c>
      <c r="E62" s="13">
        <v>1600</v>
      </c>
      <c r="F62" s="14">
        <v>1558.26</v>
      </c>
      <c r="G62" s="37">
        <f t="shared" si="1"/>
        <v>131.10486639294609</v>
      </c>
      <c r="H62" s="37">
        <f t="shared" si="2"/>
        <v>97.391249999999999</v>
      </c>
    </row>
    <row r="63" spans="1:8" x14ac:dyDescent="0.25">
      <c r="A63" s="23" t="s">
        <v>64</v>
      </c>
      <c r="B63" s="23" t="s">
        <v>65</v>
      </c>
      <c r="C63" s="54">
        <v>1781.13</v>
      </c>
      <c r="D63" s="13">
        <v>1839</v>
      </c>
      <c r="E63" s="13">
        <v>1839</v>
      </c>
      <c r="F63" s="14">
        <v>1702.96</v>
      </c>
      <c r="G63" s="37">
        <f t="shared" si="1"/>
        <v>95.611213106286456</v>
      </c>
      <c r="H63" s="37">
        <f t="shared" si="2"/>
        <v>92.60250135943447</v>
      </c>
    </row>
    <row r="64" spans="1:8" x14ac:dyDescent="0.25">
      <c r="A64" s="23" t="s">
        <v>66</v>
      </c>
      <c r="B64" s="23" t="s">
        <v>67</v>
      </c>
      <c r="C64" s="54">
        <v>1950.55</v>
      </c>
      <c r="D64" s="13">
        <v>850</v>
      </c>
      <c r="E64" s="13">
        <v>850</v>
      </c>
      <c r="F64" s="14">
        <v>809.23</v>
      </c>
      <c r="G64" s="37">
        <f t="shared" si="1"/>
        <v>41.487272820486531</v>
      </c>
      <c r="H64" s="37">
        <f t="shared" si="2"/>
        <v>95.203529411764706</v>
      </c>
    </row>
    <row r="65" spans="1:8" x14ac:dyDescent="0.25">
      <c r="A65" s="23" t="s">
        <v>68</v>
      </c>
      <c r="B65" s="23" t="s">
        <v>69</v>
      </c>
      <c r="C65" s="54">
        <v>1174.5999999999999</v>
      </c>
      <c r="D65" s="13">
        <v>1630</v>
      </c>
      <c r="E65" s="13">
        <v>1630</v>
      </c>
      <c r="F65" s="14">
        <v>1478.05</v>
      </c>
      <c r="G65" s="37">
        <f t="shared" si="1"/>
        <v>125.83432657926103</v>
      </c>
      <c r="H65" s="37">
        <f t="shared" si="2"/>
        <v>90.677914110429441</v>
      </c>
    </row>
    <row r="66" spans="1:8" x14ac:dyDescent="0.25">
      <c r="A66" s="23" t="s">
        <v>70</v>
      </c>
      <c r="B66" s="23" t="s">
        <v>71</v>
      </c>
      <c r="C66" s="54">
        <v>3365.95</v>
      </c>
      <c r="D66" s="13">
        <v>1320</v>
      </c>
      <c r="E66" s="13">
        <v>1320</v>
      </c>
      <c r="F66" s="14">
        <v>1148.24</v>
      </c>
      <c r="G66" s="37">
        <f t="shared" si="1"/>
        <v>34.113400377308047</v>
      </c>
      <c r="H66" s="37">
        <f t="shared" si="2"/>
        <v>86.987878787878799</v>
      </c>
    </row>
    <row r="67" spans="1:8" x14ac:dyDescent="0.25">
      <c r="A67" s="15" t="s">
        <v>72</v>
      </c>
      <c r="B67" s="15" t="s">
        <v>73</v>
      </c>
      <c r="C67" s="10">
        <f>C68+C70+C71</f>
        <v>3040.11</v>
      </c>
      <c r="D67" s="10">
        <f>D68+D69+D70+D71</f>
        <v>5628</v>
      </c>
      <c r="E67" s="10">
        <f>E68+E69+E70+E71</f>
        <v>5628</v>
      </c>
      <c r="F67" s="10">
        <f>F68+F69+F70+F71</f>
        <v>5159.93</v>
      </c>
      <c r="G67" s="37">
        <f t="shared" si="1"/>
        <v>169.7283979855992</v>
      </c>
      <c r="H67" s="37">
        <f t="shared" si="2"/>
        <v>91.683191186922528</v>
      </c>
    </row>
    <row r="68" spans="1:8" x14ac:dyDescent="0.25">
      <c r="A68" s="23" t="s">
        <v>74</v>
      </c>
      <c r="B68" s="23" t="s">
        <v>75</v>
      </c>
      <c r="C68" s="54">
        <v>1735.39</v>
      </c>
      <c r="D68" s="13">
        <v>1900</v>
      </c>
      <c r="E68" s="13">
        <v>1900</v>
      </c>
      <c r="F68" s="14">
        <v>1774.22</v>
      </c>
      <c r="G68" s="37">
        <f t="shared" si="1"/>
        <v>102.23753738352761</v>
      </c>
      <c r="H68" s="37">
        <f t="shared" si="2"/>
        <v>93.38</v>
      </c>
    </row>
    <row r="69" spans="1:8" x14ac:dyDescent="0.25">
      <c r="A69" s="11">
        <v>3293</v>
      </c>
      <c r="B69" s="12" t="s">
        <v>392</v>
      </c>
      <c r="C69" s="54">
        <v>0</v>
      </c>
      <c r="D69" s="13">
        <v>1328</v>
      </c>
      <c r="E69" s="13">
        <v>1328</v>
      </c>
      <c r="F69" s="14">
        <v>1327.23</v>
      </c>
      <c r="G69" s="37" t="e">
        <f t="shared" si="1"/>
        <v>#DIV/0!</v>
      </c>
      <c r="H69" s="37">
        <f t="shared" si="2"/>
        <v>99.942018072289159</v>
      </c>
    </row>
    <row r="70" spans="1:8" x14ac:dyDescent="0.25">
      <c r="A70" s="23" t="s">
        <v>76</v>
      </c>
      <c r="B70" s="23" t="s">
        <v>77</v>
      </c>
      <c r="C70" s="54">
        <v>282.04000000000002</v>
      </c>
      <c r="D70" s="13">
        <v>0</v>
      </c>
      <c r="E70" s="13">
        <v>0</v>
      </c>
      <c r="F70" s="14">
        <v>0</v>
      </c>
      <c r="G70" s="37">
        <f t="shared" si="1"/>
        <v>0</v>
      </c>
      <c r="H70" s="37" t="e">
        <f t="shared" si="2"/>
        <v>#DIV/0!</v>
      </c>
    </row>
    <row r="71" spans="1:8" x14ac:dyDescent="0.25">
      <c r="A71" s="23" t="s">
        <v>78</v>
      </c>
      <c r="B71" s="23" t="s">
        <v>73</v>
      </c>
      <c r="C71" s="54">
        <v>1022.68</v>
      </c>
      <c r="D71" s="13">
        <v>2400</v>
      </c>
      <c r="E71" s="13">
        <v>2400</v>
      </c>
      <c r="F71" s="14">
        <v>2058.48</v>
      </c>
      <c r="G71" s="37">
        <f t="shared" si="1"/>
        <v>201.28290374310635</v>
      </c>
      <c r="H71" s="37">
        <f t="shared" si="2"/>
        <v>85.77</v>
      </c>
    </row>
    <row r="72" spans="1:8" x14ac:dyDescent="0.25">
      <c r="A72" s="15" t="s">
        <v>79</v>
      </c>
      <c r="B72" s="15" t="s">
        <v>80</v>
      </c>
      <c r="C72" s="10">
        <f>C73+C75</f>
        <v>1458.8400000000001</v>
      </c>
      <c r="D72" s="10">
        <f>D73+D75</f>
        <v>1813</v>
      </c>
      <c r="E72" s="10">
        <f>E73+E75</f>
        <v>1813</v>
      </c>
      <c r="F72" s="10">
        <f>F73+F75</f>
        <v>1582.21</v>
      </c>
      <c r="G72" s="37">
        <f t="shared" si="1"/>
        <v>108.45671903704313</v>
      </c>
      <c r="H72" s="37">
        <f t="shared" si="2"/>
        <v>87.270270270270274</v>
      </c>
    </row>
    <row r="73" spans="1:8" x14ac:dyDescent="0.25">
      <c r="A73" s="15" t="s">
        <v>81</v>
      </c>
      <c r="B73" s="15" t="s">
        <v>82</v>
      </c>
      <c r="C73" s="10">
        <f>C74</f>
        <v>519.70000000000005</v>
      </c>
      <c r="D73" s="10">
        <f>D74</f>
        <v>263</v>
      </c>
      <c r="E73" s="10">
        <f>E74</f>
        <v>263</v>
      </c>
      <c r="F73" s="10">
        <f>F74</f>
        <v>262.73</v>
      </c>
      <c r="G73" s="37">
        <f t="shared" si="1"/>
        <v>50.554165864922076</v>
      </c>
      <c r="H73" s="37">
        <f t="shared" si="2"/>
        <v>99.897338403041829</v>
      </c>
    </row>
    <row r="74" spans="1:8" ht="25.5" x14ac:dyDescent="0.25">
      <c r="A74" s="23" t="s">
        <v>83</v>
      </c>
      <c r="B74" s="23" t="s">
        <v>84</v>
      </c>
      <c r="C74" s="54">
        <v>519.70000000000005</v>
      </c>
      <c r="D74" s="13">
        <v>263</v>
      </c>
      <c r="E74" s="13">
        <v>263</v>
      </c>
      <c r="F74" s="14">
        <v>262.73</v>
      </c>
      <c r="G74" s="37">
        <f t="shared" si="1"/>
        <v>50.554165864922076</v>
      </c>
      <c r="H74" s="37">
        <f t="shared" si="2"/>
        <v>99.897338403041829</v>
      </c>
    </row>
    <row r="75" spans="1:8" x14ac:dyDescent="0.25">
      <c r="A75" s="15" t="s">
        <v>85</v>
      </c>
      <c r="B75" s="15" t="s">
        <v>86</v>
      </c>
      <c r="C75" s="10">
        <f>C76+C77</f>
        <v>939.14</v>
      </c>
      <c r="D75" s="10">
        <f>D76+D77</f>
        <v>1550</v>
      </c>
      <c r="E75" s="10">
        <f>E76+E77</f>
        <v>1550</v>
      </c>
      <c r="F75" s="10">
        <f>F76+F77</f>
        <v>1319.48</v>
      </c>
      <c r="G75" s="37">
        <f t="shared" si="1"/>
        <v>140.49875417935559</v>
      </c>
      <c r="H75" s="37">
        <f t="shared" si="2"/>
        <v>85.127741935483868</v>
      </c>
    </row>
    <row r="76" spans="1:8" x14ac:dyDescent="0.25">
      <c r="A76" s="23" t="s">
        <v>87</v>
      </c>
      <c r="B76" s="23" t="s">
        <v>88</v>
      </c>
      <c r="C76" s="54">
        <v>939.14</v>
      </c>
      <c r="D76" s="13">
        <v>1300</v>
      </c>
      <c r="E76" s="13">
        <v>1300</v>
      </c>
      <c r="F76" s="14">
        <v>1319.48</v>
      </c>
      <c r="G76" s="37">
        <f t="shared" si="1"/>
        <v>140.49875417935559</v>
      </c>
      <c r="H76" s="37">
        <f t="shared" si="2"/>
        <v>101.49846153846154</v>
      </c>
    </row>
    <row r="77" spans="1:8" x14ac:dyDescent="0.25">
      <c r="A77" s="23" t="s">
        <v>89</v>
      </c>
      <c r="B77" s="23" t="s">
        <v>90</v>
      </c>
      <c r="C77" s="54">
        <v>0</v>
      </c>
      <c r="D77" s="13">
        <v>250</v>
      </c>
      <c r="E77" s="13">
        <v>250</v>
      </c>
      <c r="F77" s="14">
        <v>0</v>
      </c>
      <c r="G77" s="37" t="e">
        <f t="shared" si="1"/>
        <v>#DIV/0!</v>
      </c>
      <c r="H77" s="37">
        <f t="shared" si="2"/>
        <v>0</v>
      </c>
    </row>
    <row r="78" spans="1:8" ht="15" customHeight="1" x14ac:dyDescent="0.25">
      <c r="A78" s="72" t="s">
        <v>91</v>
      </c>
      <c r="B78" s="72" t="s">
        <v>4</v>
      </c>
      <c r="C78" s="74">
        <f>C79</f>
        <v>9949.57</v>
      </c>
      <c r="D78" s="74">
        <f>D79</f>
        <v>6420</v>
      </c>
      <c r="E78" s="74">
        <f>E79</f>
        <v>6420</v>
      </c>
      <c r="F78" s="74">
        <f>F79</f>
        <v>6312.7</v>
      </c>
      <c r="G78" s="195">
        <f t="shared" ref="G78:G87" si="10">F78/C78*100</f>
        <v>63.446963034583405</v>
      </c>
      <c r="H78" s="195">
        <f t="shared" ref="H78:H87" si="11">F78/E78*100</f>
        <v>98.328660436137071</v>
      </c>
    </row>
    <row r="79" spans="1:8" ht="15" customHeight="1" x14ac:dyDescent="0.25">
      <c r="A79" s="26" t="s">
        <v>92</v>
      </c>
      <c r="B79" s="26" t="s">
        <v>93</v>
      </c>
      <c r="C79" s="27">
        <f>C80+C82+C86</f>
        <v>9949.57</v>
      </c>
      <c r="D79" s="27">
        <f t="shared" ref="D79:F79" si="12">D80+D82+D86</f>
        <v>6420</v>
      </c>
      <c r="E79" s="27">
        <f t="shared" ref="E79" si="13">E80+E82+E86</f>
        <v>6420</v>
      </c>
      <c r="F79" s="27">
        <f t="shared" si="12"/>
        <v>6312.7</v>
      </c>
      <c r="G79" s="37">
        <f t="shared" si="10"/>
        <v>63.446963034583405</v>
      </c>
      <c r="H79" s="37">
        <f t="shared" si="11"/>
        <v>98.328660436137071</v>
      </c>
    </row>
    <row r="80" spans="1:8" x14ac:dyDescent="0.25">
      <c r="A80" s="26" t="s">
        <v>94</v>
      </c>
      <c r="B80" s="26" t="s">
        <v>95</v>
      </c>
      <c r="C80" s="27">
        <f>C81</f>
        <v>0</v>
      </c>
      <c r="D80" s="27">
        <f>D81</f>
        <v>0</v>
      </c>
      <c r="E80" s="27">
        <f>E81</f>
        <v>0</v>
      </c>
      <c r="F80" s="27">
        <f>F81</f>
        <v>0</v>
      </c>
      <c r="G80" s="37" t="e">
        <f t="shared" si="10"/>
        <v>#DIV/0!</v>
      </c>
      <c r="H80" s="37" t="e">
        <f t="shared" si="11"/>
        <v>#DIV/0!</v>
      </c>
    </row>
    <row r="81" spans="1:8" x14ac:dyDescent="0.25">
      <c r="A81" s="31">
        <v>4214</v>
      </c>
      <c r="B81" s="32" t="s">
        <v>126</v>
      </c>
      <c r="C81" s="55">
        <v>0</v>
      </c>
      <c r="D81" s="29">
        <v>0</v>
      </c>
      <c r="E81" s="29">
        <v>0</v>
      </c>
      <c r="F81" s="30">
        <v>0</v>
      </c>
      <c r="G81" s="37" t="e">
        <f t="shared" si="10"/>
        <v>#DIV/0!</v>
      </c>
      <c r="H81" s="37" t="e">
        <f t="shared" si="11"/>
        <v>#DIV/0!</v>
      </c>
    </row>
    <row r="82" spans="1:8" x14ac:dyDescent="0.25">
      <c r="A82" s="26" t="s">
        <v>96</v>
      </c>
      <c r="B82" s="26" t="s">
        <v>97</v>
      </c>
      <c r="C82" s="27">
        <f>C83+C84+C85</f>
        <v>9949.57</v>
      </c>
      <c r="D82" s="27">
        <f>D83+D84+D85</f>
        <v>6420</v>
      </c>
      <c r="E82" s="27">
        <f>E83+E84+E85</f>
        <v>6420</v>
      </c>
      <c r="F82" s="27">
        <f>F83+F84+F85</f>
        <v>6312.7</v>
      </c>
      <c r="G82" s="37">
        <f t="shared" si="10"/>
        <v>63.446963034583405</v>
      </c>
      <c r="H82" s="37">
        <f t="shared" si="11"/>
        <v>98.328660436137071</v>
      </c>
    </row>
    <row r="83" spans="1:8" x14ac:dyDescent="0.25">
      <c r="A83" s="28" t="s">
        <v>98</v>
      </c>
      <c r="B83" s="28" t="s">
        <v>99</v>
      </c>
      <c r="C83" s="55">
        <v>862.7</v>
      </c>
      <c r="D83" s="29">
        <v>6000</v>
      </c>
      <c r="E83" s="29">
        <v>6000</v>
      </c>
      <c r="F83" s="30">
        <v>5902.66</v>
      </c>
      <c r="G83" s="37">
        <f t="shared" si="10"/>
        <v>684.20771994899724</v>
      </c>
      <c r="H83" s="37">
        <f t="shared" si="11"/>
        <v>98.37766666666667</v>
      </c>
    </row>
    <row r="84" spans="1:8" x14ac:dyDescent="0.25">
      <c r="A84" s="28" t="s">
        <v>100</v>
      </c>
      <c r="B84" s="28" t="s">
        <v>101</v>
      </c>
      <c r="C84" s="55">
        <v>8172.41</v>
      </c>
      <c r="D84" s="29">
        <v>420</v>
      </c>
      <c r="E84" s="29">
        <v>420</v>
      </c>
      <c r="F84" s="30">
        <v>410.04</v>
      </c>
      <c r="G84" s="37">
        <f t="shared" si="10"/>
        <v>5.0173694173444554</v>
      </c>
      <c r="H84" s="37">
        <f t="shared" si="11"/>
        <v>97.628571428571433</v>
      </c>
    </row>
    <row r="85" spans="1:8" x14ac:dyDescent="0.25">
      <c r="A85" s="28" t="s">
        <v>102</v>
      </c>
      <c r="B85" s="28" t="s">
        <v>103</v>
      </c>
      <c r="C85" s="55">
        <v>914.46</v>
      </c>
      <c r="D85" s="29">
        <v>0</v>
      </c>
      <c r="E85" s="29">
        <v>0</v>
      </c>
      <c r="F85" s="30">
        <v>0</v>
      </c>
      <c r="G85" s="37">
        <f t="shared" si="10"/>
        <v>0</v>
      </c>
      <c r="H85" s="37" t="e">
        <f t="shared" si="11"/>
        <v>#DIV/0!</v>
      </c>
    </row>
    <row r="86" spans="1:8" x14ac:dyDescent="0.25">
      <c r="A86" s="62">
        <v>423</v>
      </c>
      <c r="B86" s="64" t="s">
        <v>127</v>
      </c>
      <c r="C86" s="65">
        <f>C87</f>
        <v>0</v>
      </c>
      <c r="D86" s="65">
        <f t="shared" ref="D86:F86" si="14">D87</f>
        <v>0</v>
      </c>
      <c r="E86" s="65">
        <f t="shared" si="14"/>
        <v>0</v>
      </c>
      <c r="F86" s="65">
        <f t="shared" si="14"/>
        <v>0</v>
      </c>
      <c r="G86" s="37" t="e">
        <f t="shared" si="10"/>
        <v>#DIV/0!</v>
      </c>
      <c r="H86" s="37" t="e">
        <f t="shared" si="11"/>
        <v>#DIV/0!</v>
      </c>
    </row>
    <row r="87" spans="1:8" x14ac:dyDescent="0.25">
      <c r="A87" s="66">
        <v>4231</v>
      </c>
      <c r="B87" s="67" t="s">
        <v>128</v>
      </c>
      <c r="C87" s="68">
        <v>0</v>
      </c>
      <c r="D87" s="68"/>
      <c r="E87" s="68"/>
      <c r="F87" s="68"/>
      <c r="G87" s="37" t="e">
        <f t="shared" si="10"/>
        <v>#DIV/0!</v>
      </c>
      <c r="H87" s="37" t="e">
        <f t="shared" si="11"/>
        <v>#DIV/0!</v>
      </c>
    </row>
    <row r="88" spans="1:8" x14ac:dyDescent="0.25">
      <c r="A88" s="61"/>
      <c r="B88" s="63"/>
      <c r="C88" s="69"/>
      <c r="D88" s="69"/>
      <c r="E88" s="69"/>
      <c r="F88" s="69"/>
      <c r="H88" s="70"/>
    </row>
    <row r="90" spans="1:8" x14ac:dyDescent="0.25">
      <c r="B90" s="63" t="s">
        <v>106</v>
      </c>
      <c r="F90" s="63" t="s">
        <v>106</v>
      </c>
    </row>
  </sheetData>
  <mergeCells count="5">
    <mergeCell ref="A11:D11"/>
    <mergeCell ref="A1:F1"/>
    <mergeCell ref="A6:F6"/>
    <mergeCell ref="A7:H7"/>
    <mergeCell ref="A8:H8"/>
  </mergeCells>
  <phoneticPr fontId="16" type="noConversion"/>
  <pageMargins left="0.19685039370078741" right="0.19685039370078741" top="0.39370078740157483" bottom="0.70866141732283472" header="0.39370078740157483" footer="0.39370078740157483"/>
  <pageSetup paperSize="9" orientation="landscape" verticalDpi="599" r:id="rId1"/>
  <headerFooter alignWithMargins="0">
    <oddFooter>&amp;L&amp;"Arial,Regular"&amp;8 LC Šifra apl. (2022) &amp;C&amp;"Arial,Regular"&amp;8Stranica &amp;P od &amp;N &amp;R&amp;"Arial,Regular"&amp;8 *Obrada LC*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E224-CD75-4F8D-BBB5-68223E091CD4}">
  <dimension ref="A1:S39"/>
  <sheetViews>
    <sheetView view="pageLayout" zoomScaleNormal="100" workbookViewId="0">
      <selection activeCell="A38" sqref="A38"/>
    </sheetView>
  </sheetViews>
  <sheetFormatPr defaultRowHeight="15" x14ac:dyDescent="0.25"/>
  <cols>
    <col min="1" max="1" width="8.42578125" customWidth="1"/>
    <col min="3" max="6" width="8.5703125" customWidth="1"/>
    <col min="7" max="7" width="7.7109375" customWidth="1"/>
    <col min="8" max="8" width="5.28515625" customWidth="1"/>
    <col min="9" max="9" width="5.5703125" customWidth="1"/>
    <col min="10" max="10" width="6.85546875" customWidth="1"/>
    <col min="11" max="11" width="5.28515625" customWidth="1"/>
    <col min="12" max="12" width="2.140625" customWidth="1"/>
    <col min="13" max="16" width="11" customWidth="1"/>
    <col min="17" max="17" width="7.7109375" customWidth="1"/>
    <col min="18" max="18" width="7" customWidth="1"/>
  </cols>
  <sheetData>
    <row r="1" spans="1:19" x14ac:dyDescent="0.25">
      <c r="A1" s="63"/>
    </row>
    <row r="2" spans="1:19" x14ac:dyDescent="0.25">
      <c r="A2" s="63" t="s">
        <v>106</v>
      </c>
    </row>
    <row r="3" spans="1:19" ht="18" customHeight="1" x14ac:dyDescent="0.25">
      <c r="A3" s="223" t="s">
        <v>349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19" ht="18.75" customHeight="1" x14ac:dyDescent="0.25">
      <c r="A4" s="224" t="s">
        <v>428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</row>
    <row r="5" spans="1:19" x14ac:dyDescent="0.25">
      <c r="A5" s="76" t="s">
        <v>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 t="s">
        <v>106</v>
      </c>
      <c r="N5" s="76"/>
      <c r="O5" s="76"/>
      <c r="P5" s="76"/>
      <c r="Q5" s="76"/>
      <c r="R5" s="76"/>
    </row>
    <row r="6" spans="1:19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9" ht="36" x14ac:dyDescent="0.25">
      <c r="A7" s="120" t="s">
        <v>129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2"/>
      <c r="M7" s="196" t="s">
        <v>430</v>
      </c>
      <c r="N7" s="197" t="s">
        <v>399</v>
      </c>
      <c r="O7" s="197" t="s">
        <v>429</v>
      </c>
      <c r="P7" s="197" t="s">
        <v>396</v>
      </c>
      <c r="Q7" s="197" t="s">
        <v>431</v>
      </c>
      <c r="R7" s="196" t="s">
        <v>432</v>
      </c>
    </row>
    <row r="8" spans="1:19" x14ac:dyDescent="0.25">
      <c r="A8" s="120" t="s">
        <v>130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2"/>
      <c r="M8" s="123" t="s">
        <v>131</v>
      </c>
      <c r="N8" s="124" t="s">
        <v>132</v>
      </c>
      <c r="O8" s="124">
        <v>3</v>
      </c>
      <c r="P8" s="124">
        <v>4</v>
      </c>
      <c r="Q8" s="124">
        <v>5</v>
      </c>
      <c r="R8" s="123">
        <v>6</v>
      </c>
    </row>
    <row r="9" spans="1:19" x14ac:dyDescent="0.25">
      <c r="A9" s="125" t="s">
        <v>133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7"/>
      <c r="M9" s="128">
        <f>M10+M12+M14+M16+M18</f>
        <v>539810.06000000006</v>
      </c>
      <c r="N9" s="128">
        <f>N10+N12+N14+N16+N18</f>
        <v>625920</v>
      </c>
      <c r="O9" s="128">
        <f>O10+O12+O14+O16+O18</f>
        <v>625920</v>
      </c>
      <c r="P9" s="128">
        <f>P10+P12+P14+P16+P18</f>
        <v>620389.97000000009</v>
      </c>
      <c r="Q9" s="129">
        <f>P9/M9*100</f>
        <v>114.92745615003915</v>
      </c>
      <c r="R9" s="128">
        <f>P9/O9*100</f>
        <v>99.116495718302673</v>
      </c>
    </row>
    <row r="10" spans="1:19" x14ac:dyDescent="0.25">
      <c r="A10" s="120" t="s">
        <v>134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  <c r="M10" s="132">
        <f>M11</f>
        <v>337018.2</v>
      </c>
      <c r="N10" s="132">
        <f>N11</f>
        <v>403088</v>
      </c>
      <c r="O10" s="132">
        <f>O11</f>
        <v>403088</v>
      </c>
      <c r="P10" s="132">
        <f>P11</f>
        <v>402244.28</v>
      </c>
      <c r="Q10" s="133">
        <f t="shared" ref="Q10:Q38" si="0">P10/M10*100</f>
        <v>119.35387465721436</v>
      </c>
      <c r="R10" s="146">
        <f>P10/O10*100</f>
        <v>99.790685904814836</v>
      </c>
    </row>
    <row r="11" spans="1:19" x14ac:dyDescent="0.25">
      <c r="A11" s="134" t="s">
        <v>140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137">
        <v>337018.2</v>
      </c>
      <c r="N11" s="138">
        <v>403088</v>
      </c>
      <c r="O11" s="138">
        <v>403088</v>
      </c>
      <c r="P11" s="138">
        <v>402244.28</v>
      </c>
      <c r="Q11" s="133">
        <f t="shared" si="0"/>
        <v>119.35387465721436</v>
      </c>
      <c r="R11" s="146">
        <f t="shared" ref="R11:R38" si="1">P11/O11*100</f>
        <v>99.790685904814836</v>
      </c>
    </row>
    <row r="12" spans="1:19" x14ac:dyDescent="0.25">
      <c r="A12" s="120" t="s">
        <v>135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1"/>
      <c r="M12" s="132">
        <f>M13</f>
        <v>0</v>
      </c>
      <c r="N12" s="132">
        <f t="shared" ref="N12:P12" si="2">N13</f>
        <v>1000</v>
      </c>
      <c r="O12" s="132">
        <f t="shared" si="2"/>
        <v>1000</v>
      </c>
      <c r="P12" s="132">
        <f t="shared" si="2"/>
        <v>810.08</v>
      </c>
      <c r="Q12" s="133" t="e">
        <f t="shared" si="0"/>
        <v>#DIV/0!</v>
      </c>
      <c r="R12" s="146">
        <f t="shared" si="1"/>
        <v>81.007999999999996</v>
      </c>
    </row>
    <row r="13" spans="1:19" x14ac:dyDescent="0.25">
      <c r="A13" s="134" t="s">
        <v>141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6"/>
      <c r="M13" s="137">
        <v>0</v>
      </c>
      <c r="N13" s="138">
        <v>1000</v>
      </c>
      <c r="O13" s="138">
        <v>1000</v>
      </c>
      <c r="P13" s="138">
        <v>810.08</v>
      </c>
      <c r="Q13" s="133" t="e">
        <f t="shared" si="0"/>
        <v>#DIV/0!</v>
      </c>
      <c r="R13" s="146">
        <f t="shared" si="1"/>
        <v>81.007999999999996</v>
      </c>
    </row>
    <row r="14" spans="1:19" x14ac:dyDescent="0.25">
      <c r="A14" s="120" t="s">
        <v>136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M14" s="132">
        <f>M15</f>
        <v>194000.55</v>
      </c>
      <c r="N14" s="132">
        <f t="shared" ref="N14:P14" si="3">N15</f>
        <v>207332</v>
      </c>
      <c r="O14" s="132">
        <f t="shared" si="3"/>
        <v>207332</v>
      </c>
      <c r="P14" s="132">
        <f t="shared" si="3"/>
        <v>205517.29</v>
      </c>
      <c r="Q14" s="133">
        <f t="shared" si="0"/>
        <v>105.9364470873923</v>
      </c>
      <c r="R14" s="146">
        <f t="shared" si="1"/>
        <v>99.124732313391078</v>
      </c>
    </row>
    <row r="15" spans="1:19" x14ac:dyDescent="0.25">
      <c r="A15" s="134" t="s">
        <v>152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6"/>
      <c r="M15" s="137">
        <v>194000.55</v>
      </c>
      <c r="N15" s="138">
        <v>207332</v>
      </c>
      <c r="O15" s="138">
        <v>207332</v>
      </c>
      <c r="P15" s="138">
        <v>205517.29</v>
      </c>
      <c r="Q15" s="133">
        <f t="shared" si="0"/>
        <v>105.9364470873923</v>
      </c>
      <c r="R15" s="146">
        <f t="shared" si="1"/>
        <v>99.124732313391078</v>
      </c>
    </row>
    <row r="16" spans="1:19" x14ac:dyDescent="0.25">
      <c r="A16" s="120" t="s">
        <v>137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1"/>
      <c r="M16" s="132">
        <f>M17</f>
        <v>8169.02</v>
      </c>
      <c r="N16" s="132">
        <f t="shared" ref="N16:P16" si="4">N17</f>
        <v>9500</v>
      </c>
      <c r="O16" s="132">
        <f t="shared" si="4"/>
        <v>9500</v>
      </c>
      <c r="P16" s="132">
        <f t="shared" si="4"/>
        <v>7153.91</v>
      </c>
      <c r="Q16" s="133">
        <f t="shared" si="0"/>
        <v>87.573662446658219</v>
      </c>
      <c r="R16" s="146">
        <f t="shared" si="1"/>
        <v>75.304315789473691</v>
      </c>
    </row>
    <row r="17" spans="1:18" x14ac:dyDescent="0.25">
      <c r="A17" s="134" t="s">
        <v>142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6"/>
      <c r="M17" s="137">
        <v>8169.02</v>
      </c>
      <c r="N17" s="138">
        <v>9500</v>
      </c>
      <c r="O17" s="138">
        <v>9500</v>
      </c>
      <c r="P17" s="138">
        <v>7153.91</v>
      </c>
      <c r="Q17" s="133">
        <f t="shared" si="0"/>
        <v>87.573662446658219</v>
      </c>
      <c r="R17" s="146">
        <f t="shared" si="1"/>
        <v>75.304315789473691</v>
      </c>
    </row>
    <row r="18" spans="1:18" x14ac:dyDescent="0.25">
      <c r="A18" s="120" t="s">
        <v>138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1"/>
      <c r="M18" s="132">
        <f>M19</f>
        <v>622.29</v>
      </c>
      <c r="N18" s="132">
        <f t="shared" ref="N18:P18" si="5">N19</f>
        <v>5000</v>
      </c>
      <c r="O18" s="132">
        <f t="shared" si="5"/>
        <v>5000</v>
      </c>
      <c r="P18" s="132">
        <f t="shared" si="5"/>
        <v>4664.41</v>
      </c>
      <c r="Q18" s="133">
        <f t="shared" si="0"/>
        <v>749.5556733998618</v>
      </c>
      <c r="R18" s="146">
        <f t="shared" si="1"/>
        <v>93.288200000000003</v>
      </c>
    </row>
    <row r="19" spans="1:18" x14ac:dyDescent="0.25">
      <c r="A19" s="134" t="s">
        <v>143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6"/>
      <c r="M19" s="137">
        <v>622.29</v>
      </c>
      <c r="N19" s="138">
        <v>5000</v>
      </c>
      <c r="O19" s="138">
        <v>5000</v>
      </c>
      <c r="P19" s="138">
        <v>4664.41</v>
      </c>
      <c r="Q19" s="133">
        <f t="shared" si="0"/>
        <v>749.5556733998618</v>
      </c>
      <c r="R19" s="146">
        <f t="shared" si="1"/>
        <v>93.288200000000003</v>
      </c>
    </row>
    <row r="20" spans="1:18" x14ac:dyDescent="0.25">
      <c r="A20" s="139" t="s">
        <v>0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6"/>
      <c r="M20" s="140" t="s">
        <v>0</v>
      </c>
      <c r="N20" s="139" t="s">
        <v>0</v>
      </c>
      <c r="O20" s="139" t="s">
        <v>0</v>
      </c>
      <c r="P20" s="139" t="s">
        <v>0</v>
      </c>
      <c r="Q20" s="133" t="s">
        <v>106</v>
      </c>
      <c r="R20" s="146" t="s">
        <v>106</v>
      </c>
    </row>
    <row r="21" spans="1:18" x14ac:dyDescent="0.25">
      <c r="A21" s="141" t="s">
        <v>139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3"/>
      <c r="M21" s="144">
        <f>M22+M27+M29+M33+M36</f>
        <v>522718.83</v>
      </c>
      <c r="N21" s="144">
        <f t="shared" ref="N21:P21" si="6">N22+N27+N29+N33+N36</f>
        <v>608223</v>
      </c>
      <c r="O21" s="144">
        <f t="shared" si="6"/>
        <v>608223</v>
      </c>
      <c r="P21" s="144">
        <f t="shared" si="6"/>
        <v>594449.45000000007</v>
      </c>
      <c r="Q21" s="198">
        <f t="shared" si="0"/>
        <v>113.72260111616794</v>
      </c>
      <c r="R21" s="199">
        <f t="shared" si="1"/>
        <v>97.735444072322181</v>
      </c>
    </row>
    <row r="22" spans="1:18" x14ac:dyDescent="0.25">
      <c r="A22" s="120" t="s">
        <v>134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1"/>
      <c r="M22" s="132">
        <f>M23+M24+M25+M26</f>
        <v>319321.81</v>
      </c>
      <c r="N22" s="132">
        <f t="shared" ref="N22:P22" si="7">N23+N24+N25+N26</f>
        <v>385391</v>
      </c>
      <c r="O22" s="132">
        <f t="shared" si="7"/>
        <v>385391</v>
      </c>
      <c r="P22" s="132">
        <f t="shared" si="7"/>
        <v>384547.87999999995</v>
      </c>
      <c r="Q22" s="133">
        <f t="shared" si="0"/>
        <v>120.42643751768787</v>
      </c>
      <c r="R22" s="146">
        <f t="shared" si="1"/>
        <v>99.781229971639178</v>
      </c>
    </row>
    <row r="23" spans="1:18" x14ac:dyDescent="0.25">
      <c r="A23" s="134" t="s">
        <v>144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6"/>
      <c r="M23" s="137">
        <v>303365.84000000003</v>
      </c>
      <c r="N23" s="138">
        <v>380960</v>
      </c>
      <c r="O23" s="138">
        <v>380960</v>
      </c>
      <c r="P23" s="138">
        <v>380354.22</v>
      </c>
      <c r="Q23" s="133">
        <f t="shared" si="0"/>
        <v>125.3780649792343</v>
      </c>
      <c r="R23" s="146">
        <f t="shared" si="1"/>
        <v>99.840985930281391</v>
      </c>
    </row>
    <row r="24" spans="1:18" x14ac:dyDescent="0.25">
      <c r="A24" s="134" t="s">
        <v>366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6"/>
      <c r="M24" s="137">
        <v>7263.87</v>
      </c>
      <c r="N24" s="137">
        <v>4168</v>
      </c>
      <c r="O24" s="137">
        <v>4168</v>
      </c>
      <c r="P24" s="145">
        <v>3930.93</v>
      </c>
      <c r="Q24" s="133">
        <f t="shared" si="0"/>
        <v>54.116194260084491</v>
      </c>
      <c r="R24" s="146">
        <f t="shared" si="1"/>
        <v>94.312140115163146</v>
      </c>
    </row>
    <row r="25" spans="1:18" x14ac:dyDescent="0.25">
      <c r="A25" s="134" t="s">
        <v>381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6"/>
      <c r="M25" s="137">
        <v>519.69000000000005</v>
      </c>
      <c r="N25" s="137">
        <v>263</v>
      </c>
      <c r="O25" s="137">
        <v>263</v>
      </c>
      <c r="P25" s="145">
        <v>262.73</v>
      </c>
      <c r="Q25" s="133">
        <f t="shared" si="0"/>
        <v>50.55513864034328</v>
      </c>
      <c r="R25" s="146">
        <f t="shared" si="1"/>
        <v>99.897338403041829</v>
      </c>
    </row>
    <row r="26" spans="1:18" x14ac:dyDescent="0.25">
      <c r="A26" s="134" t="s">
        <v>145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6"/>
      <c r="M26" s="137">
        <v>8172.41</v>
      </c>
      <c r="N26" s="137">
        <v>0</v>
      </c>
      <c r="O26" s="137">
        <v>0</v>
      </c>
      <c r="P26" s="145">
        <v>0</v>
      </c>
      <c r="Q26" s="133">
        <f t="shared" si="0"/>
        <v>0</v>
      </c>
      <c r="R26" s="146" t="e">
        <f t="shared" si="1"/>
        <v>#DIV/0!</v>
      </c>
    </row>
    <row r="27" spans="1:18" x14ac:dyDescent="0.25">
      <c r="A27" s="120" t="s">
        <v>135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1"/>
      <c r="M27" s="132">
        <f>M28</f>
        <v>0</v>
      </c>
      <c r="N27" s="132">
        <f t="shared" ref="N27:P27" si="8">N28</f>
        <v>1000</v>
      </c>
      <c r="O27" s="132">
        <f t="shared" si="8"/>
        <v>1000</v>
      </c>
      <c r="P27" s="132">
        <f t="shared" si="8"/>
        <v>810.08</v>
      </c>
      <c r="Q27" s="133" t="e">
        <f t="shared" si="0"/>
        <v>#DIV/0!</v>
      </c>
      <c r="R27" s="146">
        <f t="shared" si="1"/>
        <v>81.007999999999996</v>
      </c>
    </row>
    <row r="28" spans="1:18" x14ac:dyDescent="0.25">
      <c r="A28" s="134" t="s">
        <v>150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6"/>
      <c r="M28" s="137">
        <v>0</v>
      </c>
      <c r="N28" s="138">
        <v>1000</v>
      </c>
      <c r="O28" s="138">
        <v>1000</v>
      </c>
      <c r="P28" s="138">
        <v>810.08</v>
      </c>
      <c r="Q28" s="133" t="e">
        <f t="shared" si="0"/>
        <v>#DIV/0!</v>
      </c>
      <c r="R28" s="146">
        <f t="shared" si="1"/>
        <v>81.007999999999996</v>
      </c>
    </row>
    <row r="29" spans="1:18" x14ac:dyDescent="0.25">
      <c r="A29" s="120" t="s">
        <v>136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1"/>
      <c r="M29" s="132">
        <f>M30+M31+M32</f>
        <v>194232.58</v>
      </c>
      <c r="N29" s="132">
        <f t="shared" ref="N29:P29" si="9">N30+N31+N32</f>
        <v>207332</v>
      </c>
      <c r="O29" s="132">
        <f t="shared" ref="O29" si="10">O30+O31+O32</f>
        <v>207332</v>
      </c>
      <c r="P29" s="132">
        <f t="shared" si="9"/>
        <v>197273.17</v>
      </c>
      <c r="Q29" s="133">
        <f t="shared" si="0"/>
        <v>101.5654376830087</v>
      </c>
      <c r="R29" s="146">
        <f t="shared" si="1"/>
        <v>95.148443076804355</v>
      </c>
    </row>
    <row r="30" spans="1:18" x14ac:dyDescent="0.25">
      <c r="A30" s="134" t="s">
        <v>146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6"/>
      <c r="M30" s="137">
        <v>108637.41</v>
      </c>
      <c r="N30" s="138">
        <v>101913</v>
      </c>
      <c r="O30" s="138">
        <v>101913</v>
      </c>
      <c r="P30" s="138">
        <v>99344.47</v>
      </c>
      <c r="Q30" s="133">
        <f t="shared" si="0"/>
        <v>91.445911679963658</v>
      </c>
      <c r="R30" s="146">
        <f t="shared" si="1"/>
        <v>97.479683651742178</v>
      </c>
    </row>
    <row r="31" spans="1:18" x14ac:dyDescent="0.25">
      <c r="A31" s="134" t="s">
        <v>367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6"/>
      <c r="M31" s="137">
        <v>84680.71</v>
      </c>
      <c r="N31" s="138">
        <v>101149</v>
      </c>
      <c r="O31" s="138">
        <v>101149</v>
      </c>
      <c r="P31" s="138">
        <v>93764.66</v>
      </c>
      <c r="Q31" s="133">
        <f t="shared" si="0"/>
        <v>110.72729550803247</v>
      </c>
      <c r="R31" s="146">
        <f t="shared" si="1"/>
        <v>92.699542259439056</v>
      </c>
    </row>
    <row r="32" spans="1:18" x14ac:dyDescent="0.25">
      <c r="A32" s="134" t="s">
        <v>147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6"/>
      <c r="M32" s="137">
        <v>914.46</v>
      </c>
      <c r="N32" s="137">
        <v>4270</v>
      </c>
      <c r="O32" s="137">
        <v>4270</v>
      </c>
      <c r="P32" s="145">
        <v>4164.04</v>
      </c>
      <c r="Q32" s="133">
        <f t="shared" si="0"/>
        <v>455.35507293922092</v>
      </c>
      <c r="R32" s="146">
        <f t="shared" si="1"/>
        <v>97.518501170960178</v>
      </c>
    </row>
    <row r="33" spans="1:18" x14ac:dyDescent="0.25">
      <c r="A33" s="120" t="s">
        <v>137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1"/>
      <c r="M33" s="132">
        <f>M34+M35</f>
        <v>8169.02</v>
      </c>
      <c r="N33" s="132">
        <f t="shared" ref="N33:P33" si="11">N34+N35</f>
        <v>9500</v>
      </c>
      <c r="O33" s="132">
        <f t="shared" ref="O33" si="12">O34+O35</f>
        <v>9500</v>
      </c>
      <c r="P33" s="132">
        <f t="shared" si="11"/>
        <v>7153.91</v>
      </c>
      <c r="Q33" s="133">
        <f t="shared" si="0"/>
        <v>87.573662446658219</v>
      </c>
      <c r="R33" s="146">
        <f t="shared" si="1"/>
        <v>75.304315789473691</v>
      </c>
    </row>
    <row r="34" spans="1:18" x14ac:dyDescent="0.25">
      <c r="A34" s="134" t="s">
        <v>151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6"/>
      <c r="M34" s="137">
        <v>0</v>
      </c>
      <c r="N34" s="138">
        <v>0</v>
      </c>
      <c r="O34" s="138">
        <v>0</v>
      </c>
      <c r="P34" s="138">
        <v>0</v>
      </c>
      <c r="Q34" s="133" t="e">
        <f t="shared" si="0"/>
        <v>#DIV/0!</v>
      </c>
      <c r="R34" s="146" t="e">
        <f t="shared" si="1"/>
        <v>#DIV/0!</v>
      </c>
    </row>
    <row r="35" spans="1:18" x14ac:dyDescent="0.25">
      <c r="A35" s="134" t="s">
        <v>148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6"/>
      <c r="M35" s="137">
        <v>8169.02</v>
      </c>
      <c r="N35" s="138">
        <v>9500</v>
      </c>
      <c r="O35" s="138">
        <v>9500</v>
      </c>
      <c r="P35" s="138">
        <v>7153.91</v>
      </c>
      <c r="Q35" s="133">
        <f t="shared" si="0"/>
        <v>87.573662446658219</v>
      </c>
      <c r="R35" s="146">
        <f t="shared" si="1"/>
        <v>75.304315789473691</v>
      </c>
    </row>
    <row r="36" spans="1:18" x14ac:dyDescent="0.25">
      <c r="A36" s="120" t="s">
        <v>138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1"/>
      <c r="M36" s="132">
        <f>M37+M38</f>
        <v>995.42000000000007</v>
      </c>
      <c r="N36" s="132">
        <f t="shared" ref="N36:P36" si="13">N37+N38</f>
        <v>5000</v>
      </c>
      <c r="O36" s="132">
        <f t="shared" ref="O36" si="14">O37+O38</f>
        <v>5000</v>
      </c>
      <c r="P36" s="132">
        <f t="shared" si="13"/>
        <v>4664.41</v>
      </c>
      <c r="Q36" s="133">
        <f t="shared" si="0"/>
        <v>468.58712905105381</v>
      </c>
      <c r="R36" s="146">
        <f t="shared" si="1"/>
        <v>93.288200000000003</v>
      </c>
    </row>
    <row r="37" spans="1:18" x14ac:dyDescent="0.25">
      <c r="A37" s="134" t="s">
        <v>441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6"/>
      <c r="M37" s="137">
        <v>132.72</v>
      </c>
      <c r="N37" s="138">
        <v>2850</v>
      </c>
      <c r="O37" s="138">
        <v>2850</v>
      </c>
      <c r="P37" s="138">
        <v>2515.75</v>
      </c>
      <c r="Q37" s="133">
        <f t="shared" si="0"/>
        <v>1895.5319469559977</v>
      </c>
      <c r="R37" s="146">
        <f t="shared" si="1"/>
        <v>88.271929824561397</v>
      </c>
    </row>
    <row r="38" spans="1:18" x14ac:dyDescent="0.25">
      <c r="A38" s="134" t="s">
        <v>149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6"/>
      <c r="M38" s="137">
        <v>862.7</v>
      </c>
      <c r="N38" s="137">
        <v>2150</v>
      </c>
      <c r="O38" s="137">
        <v>2150</v>
      </c>
      <c r="P38" s="137">
        <v>2148.66</v>
      </c>
      <c r="Q38" s="133">
        <f t="shared" si="0"/>
        <v>249.0622464356091</v>
      </c>
      <c r="R38" s="146">
        <f t="shared" si="1"/>
        <v>99.937674418604644</v>
      </c>
    </row>
    <row r="39" spans="1:18" x14ac:dyDescent="0.25">
      <c r="E39" s="63" t="s">
        <v>106</v>
      </c>
    </row>
  </sheetData>
  <mergeCells count="2">
    <mergeCell ref="A3:R3"/>
    <mergeCell ref="A4:S4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 differentFirst="1">
    <firstHeader>&amp;LDječji vrtić "Pušlek" Marija Bistrica
Stubička cesta 17c
49246 Marija Bistrica
OIB: 97644225367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3C2E-8E8B-4BCE-A933-A7DA7EC2F5BF}">
  <dimension ref="A2:N21"/>
  <sheetViews>
    <sheetView workbookViewId="0">
      <selection activeCell="G17" sqref="G17"/>
    </sheetView>
  </sheetViews>
  <sheetFormatPr defaultRowHeight="15" x14ac:dyDescent="0.25"/>
  <cols>
    <col min="1" max="1" width="33.7109375" customWidth="1"/>
    <col min="2" max="5" width="15.42578125" customWidth="1"/>
    <col min="6" max="7" width="9.7109375" customWidth="1"/>
  </cols>
  <sheetData>
    <row r="2" spans="1:14" x14ac:dyDescent="0.25">
      <c r="A2" s="63" t="s">
        <v>105</v>
      </c>
    </row>
    <row r="3" spans="1:14" x14ac:dyDescent="0.25">
      <c r="A3" s="63" t="s">
        <v>353</v>
      </c>
    </row>
    <row r="4" spans="1:14" x14ac:dyDescent="0.25">
      <c r="A4" s="63" t="s">
        <v>354</v>
      </c>
    </row>
    <row r="5" spans="1:14" x14ac:dyDescent="0.25">
      <c r="A5" s="63" t="s">
        <v>355</v>
      </c>
    </row>
    <row r="6" spans="1:14" x14ac:dyDescent="0.25">
      <c r="A6" s="63"/>
    </row>
    <row r="8" spans="1:14" x14ac:dyDescent="0.25">
      <c r="A8" s="223" t="s">
        <v>378</v>
      </c>
      <c r="B8" s="223"/>
      <c r="C8" s="223"/>
      <c r="D8" s="223"/>
      <c r="E8" s="223"/>
      <c r="F8" s="223"/>
      <c r="G8" s="223"/>
      <c r="H8" s="223"/>
      <c r="I8" s="170"/>
      <c r="J8" s="170"/>
      <c r="K8" s="170"/>
      <c r="L8" s="170"/>
      <c r="M8" s="170"/>
      <c r="N8" s="170"/>
    </row>
    <row r="9" spans="1:14" x14ac:dyDescent="0.25">
      <c r="A9" s="224" t="s">
        <v>433</v>
      </c>
      <c r="B9" s="224"/>
      <c r="C9" s="224"/>
      <c r="D9" s="224"/>
      <c r="E9" s="224"/>
      <c r="F9" s="224"/>
      <c r="G9" s="224"/>
      <c r="H9" s="224"/>
      <c r="I9" s="171"/>
      <c r="J9" s="171"/>
      <c r="K9" s="171"/>
      <c r="L9" s="171"/>
      <c r="M9" s="171"/>
      <c r="N9" s="171"/>
    </row>
    <row r="12" spans="1:14" ht="25.5" x14ac:dyDescent="0.25">
      <c r="A12" s="172" t="s">
        <v>374</v>
      </c>
      <c r="B12" s="173" t="s">
        <v>380</v>
      </c>
      <c r="C12" s="172" t="s">
        <v>434</v>
      </c>
      <c r="D12" s="172" t="s">
        <v>395</v>
      </c>
      <c r="E12" s="179" t="s">
        <v>396</v>
      </c>
      <c r="F12" s="172" t="s">
        <v>435</v>
      </c>
      <c r="G12" s="179" t="s">
        <v>436</v>
      </c>
    </row>
    <row r="13" spans="1:14" ht="12.75" customHeight="1" x14ac:dyDescent="0.25">
      <c r="A13" s="200"/>
      <c r="B13" s="201">
        <v>1</v>
      </c>
      <c r="C13" s="201">
        <v>2</v>
      </c>
      <c r="D13" s="201">
        <v>3</v>
      </c>
      <c r="E13" s="202">
        <v>4</v>
      </c>
      <c r="F13" s="201">
        <v>5</v>
      </c>
      <c r="G13" s="203">
        <v>6</v>
      </c>
    </row>
    <row r="14" spans="1:14" x14ac:dyDescent="0.25">
      <c r="A14" s="174" t="s">
        <v>357</v>
      </c>
      <c r="B14" s="175">
        <f>B15</f>
        <v>522718.83</v>
      </c>
      <c r="C14" s="175">
        <f t="shared" ref="C14:E16" si="0">C15</f>
        <v>608223</v>
      </c>
      <c r="D14" s="175">
        <f t="shared" si="0"/>
        <v>608223</v>
      </c>
      <c r="E14" s="175">
        <f t="shared" si="0"/>
        <v>594449.44999999995</v>
      </c>
      <c r="F14" s="175">
        <f>E14/B14*100</f>
        <v>113.72260111616792</v>
      </c>
      <c r="G14" s="176">
        <f>E14/D14*100</f>
        <v>97.735444072322153</v>
      </c>
    </row>
    <row r="15" spans="1:14" x14ac:dyDescent="0.25">
      <c r="A15" s="174" t="s">
        <v>375</v>
      </c>
      <c r="B15" s="175">
        <f>B16</f>
        <v>522718.83</v>
      </c>
      <c r="C15" s="175">
        <f t="shared" si="0"/>
        <v>608223</v>
      </c>
      <c r="D15" s="175">
        <f t="shared" si="0"/>
        <v>608223</v>
      </c>
      <c r="E15" s="175">
        <f t="shared" si="0"/>
        <v>594449.44999999995</v>
      </c>
      <c r="F15" s="175">
        <f t="shared" ref="F15:F17" si="1">E15/B15*100</f>
        <v>113.72260111616792</v>
      </c>
      <c r="G15" s="176">
        <f t="shared" ref="G15:G17" si="2">E15/D15*100</f>
        <v>97.735444072322153</v>
      </c>
    </row>
    <row r="16" spans="1:14" ht="25.5" x14ac:dyDescent="0.25">
      <c r="A16" s="177" t="s">
        <v>376</v>
      </c>
      <c r="B16" s="175">
        <f>B17</f>
        <v>522718.83</v>
      </c>
      <c r="C16" s="175">
        <f t="shared" si="0"/>
        <v>608223</v>
      </c>
      <c r="D16" s="175">
        <f t="shared" si="0"/>
        <v>608223</v>
      </c>
      <c r="E16" s="175">
        <f t="shared" si="0"/>
        <v>594449.44999999995</v>
      </c>
      <c r="F16" s="175">
        <f t="shared" si="1"/>
        <v>113.72260111616792</v>
      </c>
      <c r="G16" s="176">
        <f t="shared" si="2"/>
        <v>97.735444072322153</v>
      </c>
    </row>
    <row r="17" spans="1:7" x14ac:dyDescent="0.25">
      <c r="A17" s="178" t="s">
        <v>377</v>
      </c>
      <c r="B17" s="175">
        <v>522718.83</v>
      </c>
      <c r="C17" s="176">
        <v>608223</v>
      </c>
      <c r="D17" s="176">
        <v>608223</v>
      </c>
      <c r="E17" s="175">
        <v>594449.44999999995</v>
      </c>
      <c r="F17" s="175">
        <f t="shared" si="1"/>
        <v>113.72260111616792</v>
      </c>
      <c r="G17" s="176">
        <f t="shared" si="2"/>
        <v>97.735444072322153</v>
      </c>
    </row>
    <row r="21" spans="1:7" x14ac:dyDescent="0.25">
      <c r="C21" s="63" t="s">
        <v>106</v>
      </c>
    </row>
  </sheetData>
  <mergeCells count="2">
    <mergeCell ref="A8:H8"/>
    <mergeCell ref="A9:H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E760-13CC-4ADE-B0F2-83D592C827F5}">
  <dimension ref="A1:J217"/>
  <sheetViews>
    <sheetView workbookViewId="0">
      <selection activeCell="C203" sqref="C203"/>
    </sheetView>
  </sheetViews>
  <sheetFormatPr defaultRowHeight="15" x14ac:dyDescent="0.25"/>
  <cols>
    <col min="1" max="1" width="18.5703125" customWidth="1"/>
    <col min="2" max="2" width="11.5703125" customWidth="1"/>
    <col min="3" max="3" width="51.5703125" customWidth="1"/>
    <col min="4" max="6" width="15.7109375" customWidth="1"/>
    <col min="7" max="7" width="10" customWidth="1"/>
  </cols>
  <sheetData>
    <row r="1" spans="1:10" x14ac:dyDescent="0.25">
      <c r="A1" s="63" t="s">
        <v>105</v>
      </c>
    </row>
    <row r="2" spans="1:10" x14ac:dyDescent="0.25">
      <c r="A2" s="63" t="s">
        <v>353</v>
      </c>
    </row>
    <row r="3" spans="1:10" x14ac:dyDescent="0.25">
      <c r="A3" s="63" t="s">
        <v>354</v>
      </c>
    </row>
    <row r="4" spans="1:10" x14ac:dyDescent="0.25">
      <c r="A4" s="63" t="s">
        <v>355</v>
      </c>
    </row>
    <row r="5" spans="1:10" x14ac:dyDescent="0.25">
      <c r="A5" s="63"/>
    </row>
    <row r="7" spans="1:10" ht="21.75" customHeight="1" x14ac:dyDescent="0.25">
      <c r="A7" s="225" t="s">
        <v>351</v>
      </c>
      <c r="B7" s="225"/>
      <c r="C7" s="225"/>
      <c r="D7" s="225"/>
      <c r="E7" s="225"/>
      <c r="F7" s="225"/>
      <c r="G7" s="225"/>
      <c r="J7" s="63" t="s">
        <v>106</v>
      </c>
    </row>
    <row r="8" spans="1:10" ht="26.25" customHeight="1" x14ac:dyDescent="0.25">
      <c r="A8" s="226" t="s">
        <v>394</v>
      </c>
      <c r="B8" s="226"/>
      <c r="C8" s="226"/>
      <c r="D8" s="226"/>
      <c r="E8" s="226"/>
      <c r="F8" s="226"/>
      <c r="G8" s="226"/>
    </row>
    <row r="9" spans="1:10" ht="26.25" x14ac:dyDescent="0.25">
      <c r="A9" s="117"/>
      <c r="B9" s="117"/>
      <c r="C9" s="157" t="s">
        <v>346</v>
      </c>
      <c r="D9" s="189" t="s">
        <v>399</v>
      </c>
      <c r="E9" s="156" t="s">
        <v>395</v>
      </c>
      <c r="F9" s="156" t="s">
        <v>396</v>
      </c>
      <c r="G9" s="156" t="s">
        <v>397</v>
      </c>
    </row>
    <row r="10" spans="1:10" x14ac:dyDescent="0.25">
      <c r="C10" s="118"/>
      <c r="D10" s="118">
        <v>1</v>
      </c>
      <c r="E10" s="118">
        <v>2</v>
      </c>
      <c r="F10" s="118">
        <v>3</v>
      </c>
      <c r="G10" s="118" t="s">
        <v>398</v>
      </c>
    </row>
    <row r="11" spans="1:10" ht="15" customHeight="1" x14ac:dyDescent="0.25">
      <c r="A11" s="103" t="s">
        <v>169</v>
      </c>
      <c r="B11" s="103" t="s">
        <v>170</v>
      </c>
      <c r="C11" s="104" t="s">
        <v>171</v>
      </c>
      <c r="D11" s="105">
        <f>D12</f>
        <v>625920</v>
      </c>
      <c r="E11" s="105">
        <f>E12</f>
        <v>625920</v>
      </c>
      <c r="F11" s="105">
        <f>F12</f>
        <v>612145.85</v>
      </c>
      <c r="G11" s="109">
        <f t="shared" ref="G11:G81" si="0">F11/E11*100</f>
        <v>97.799375319529645</v>
      </c>
    </row>
    <row r="12" spans="1:10" ht="15" customHeight="1" x14ac:dyDescent="0.25">
      <c r="A12" s="106" t="s">
        <v>172</v>
      </c>
      <c r="B12" s="106" t="s">
        <v>173</v>
      </c>
      <c r="C12" s="107" t="s">
        <v>174</v>
      </c>
      <c r="D12" s="108">
        <f>D14+D145</f>
        <v>625920</v>
      </c>
      <c r="E12" s="108">
        <f>E14+E145</f>
        <v>625920</v>
      </c>
      <c r="F12" s="108">
        <f>F14+F145</f>
        <v>612145.85</v>
      </c>
      <c r="G12" s="109">
        <f t="shared" si="0"/>
        <v>97.799375319529645</v>
      </c>
    </row>
    <row r="13" spans="1:10" ht="12.75" customHeight="1" x14ac:dyDescent="0.25">
      <c r="A13" s="100"/>
      <c r="B13" s="100"/>
      <c r="C13" s="101"/>
      <c r="D13" s="102"/>
      <c r="E13" s="102"/>
      <c r="F13" s="102"/>
      <c r="G13" s="79" t="s">
        <v>106</v>
      </c>
    </row>
    <row r="14" spans="1:10" ht="15" customHeight="1" x14ac:dyDescent="0.25">
      <c r="A14" s="110" t="s">
        <v>175</v>
      </c>
      <c r="B14" s="110" t="s">
        <v>176</v>
      </c>
      <c r="C14" s="111" t="s">
        <v>171</v>
      </c>
      <c r="D14" s="112">
        <f>D15+D41+D49+D117+D133</f>
        <v>616420</v>
      </c>
      <c r="E14" s="112">
        <f>E15+E41+E49+E117+E133</f>
        <v>616420</v>
      </c>
      <c r="F14" s="112">
        <f t="shared" ref="F14" si="1">F15+F41+F49+F117+F133</f>
        <v>604585.98</v>
      </c>
      <c r="G14" s="190">
        <f t="shared" si="0"/>
        <v>98.0802018104539</v>
      </c>
    </row>
    <row r="15" spans="1:10" ht="15" customHeight="1" x14ac:dyDescent="0.25">
      <c r="A15" s="113" t="s">
        <v>177</v>
      </c>
      <c r="B15" s="113" t="s">
        <v>178</v>
      </c>
      <c r="C15" s="114" t="s">
        <v>179</v>
      </c>
      <c r="D15" s="115">
        <f>D16+D33+D37</f>
        <v>397888</v>
      </c>
      <c r="E15" s="115">
        <f>E16+E33+E37</f>
        <v>397888</v>
      </c>
      <c r="F15" s="115">
        <f>F16+F33+F37</f>
        <v>397300.08999999997</v>
      </c>
      <c r="G15" s="116">
        <f t="shared" si="0"/>
        <v>99.852242339552831</v>
      </c>
    </row>
    <row r="16" spans="1:10" ht="15" customHeight="1" x14ac:dyDescent="0.25">
      <c r="A16" s="80" t="s">
        <v>0</v>
      </c>
      <c r="B16" s="80" t="s">
        <v>12</v>
      </c>
      <c r="C16" s="81" t="s">
        <v>3</v>
      </c>
      <c r="D16" s="82">
        <f>D17+D22+D30</f>
        <v>380191</v>
      </c>
      <c r="E16" s="82">
        <f>E17+E22+E30</f>
        <v>380191</v>
      </c>
      <c r="F16" s="82">
        <f>F17+F22+F30</f>
        <v>379603.68999999994</v>
      </c>
      <c r="G16" s="79">
        <f t="shared" si="0"/>
        <v>99.845522382171055</v>
      </c>
    </row>
    <row r="17" spans="1:7" ht="15" customHeight="1" x14ac:dyDescent="0.25">
      <c r="A17" s="57" t="s">
        <v>0</v>
      </c>
      <c r="B17" s="57" t="s">
        <v>13</v>
      </c>
      <c r="C17" s="83" t="s">
        <v>14</v>
      </c>
      <c r="D17" s="82">
        <f>D18+D20</f>
        <v>378600</v>
      </c>
      <c r="E17" s="82">
        <f>E18+E20</f>
        <v>378600</v>
      </c>
      <c r="F17" s="82">
        <f>F18+F20</f>
        <v>378013.73</v>
      </c>
      <c r="G17" s="79">
        <f t="shared" si="0"/>
        <v>99.845147913365025</v>
      </c>
    </row>
    <row r="18" spans="1:7" ht="15" customHeight="1" x14ac:dyDescent="0.25">
      <c r="A18" s="57" t="s">
        <v>0</v>
      </c>
      <c r="B18" s="57" t="s">
        <v>15</v>
      </c>
      <c r="C18" s="83" t="s">
        <v>16</v>
      </c>
      <c r="D18" s="82">
        <f>D19</f>
        <v>364300</v>
      </c>
      <c r="E18" s="82">
        <f>E19</f>
        <v>364300</v>
      </c>
      <c r="F18" s="82">
        <f>F19</f>
        <v>364288</v>
      </c>
      <c r="G18" s="79">
        <f t="shared" si="0"/>
        <v>99.996706011528957</v>
      </c>
    </row>
    <row r="19" spans="1:7" ht="15" customHeight="1" x14ac:dyDescent="0.25">
      <c r="A19" s="84" t="s">
        <v>180</v>
      </c>
      <c r="B19" s="84" t="s">
        <v>17</v>
      </c>
      <c r="C19" s="85" t="s">
        <v>18</v>
      </c>
      <c r="D19" s="86">
        <v>364300</v>
      </c>
      <c r="E19" s="86">
        <v>364300</v>
      </c>
      <c r="F19" s="87">
        <v>364288</v>
      </c>
      <c r="G19" s="79">
        <f t="shared" si="0"/>
        <v>99.996706011528957</v>
      </c>
    </row>
    <row r="20" spans="1:7" ht="15" customHeight="1" x14ac:dyDescent="0.25">
      <c r="A20" s="84"/>
      <c r="B20" s="184">
        <v>312</v>
      </c>
      <c r="C20" s="185" t="s">
        <v>20</v>
      </c>
      <c r="D20" s="164">
        <f>D21</f>
        <v>14300</v>
      </c>
      <c r="E20" s="164">
        <f>E21</f>
        <v>14300</v>
      </c>
      <c r="F20" s="164">
        <f>F21</f>
        <v>13725.73</v>
      </c>
      <c r="G20" s="79">
        <f t="shared" si="0"/>
        <v>95.984125874125866</v>
      </c>
    </row>
    <row r="21" spans="1:7" ht="15" customHeight="1" x14ac:dyDescent="0.25">
      <c r="A21" s="84" t="s">
        <v>391</v>
      </c>
      <c r="B21" s="186">
        <v>3121</v>
      </c>
      <c r="C21" s="187" t="s">
        <v>20</v>
      </c>
      <c r="D21" s="86">
        <v>14300</v>
      </c>
      <c r="E21" s="86">
        <v>14300</v>
      </c>
      <c r="F21" s="87">
        <v>13725.73</v>
      </c>
      <c r="G21" s="79">
        <f t="shared" si="0"/>
        <v>95.984125874125866</v>
      </c>
    </row>
    <row r="22" spans="1:7" ht="15" customHeight="1" x14ac:dyDescent="0.25">
      <c r="A22" s="57" t="s">
        <v>0</v>
      </c>
      <c r="B22" s="57" t="s">
        <v>28</v>
      </c>
      <c r="C22" s="83" t="s">
        <v>29</v>
      </c>
      <c r="D22" s="82">
        <f>D23+D26+D28</f>
        <v>1328</v>
      </c>
      <c r="E22" s="82">
        <f>E23+E26+E28</f>
        <v>1328</v>
      </c>
      <c r="F22" s="82">
        <f>F23+F26+F28</f>
        <v>1327.23</v>
      </c>
      <c r="G22" s="79">
        <f t="shared" si="0"/>
        <v>99.942018072289159</v>
      </c>
    </row>
    <row r="23" spans="1:7" ht="15" customHeight="1" x14ac:dyDescent="0.25">
      <c r="A23" s="57" t="s">
        <v>0</v>
      </c>
      <c r="B23" s="57" t="s">
        <v>40</v>
      </c>
      <c r="C23" s="83" t="s">
        <v>41</v>
      </c>
      <c r="D23" s="82">
        <f>D24+D25</f>
        <v>0</v>
      </c>
      <c r="E23" s="82">
        <f>E24+E25</f>
        <v>0</v>
      </c>
      <c r="F23" s="82">
        <f>F24+F25</f>
        <v>0</v>
      </c>
      <c r="G23" s="79" t="e">
        <f t="shared" si="0"/>
        <v>#DIV/0!</v>
      </c>
    </row>
    <row r="24" spans="1:7" ht="22.5" customHeight="1" x14ac:dyDescent="0.25">
      <c r="A24" s="84" t="s">
        <v>181</v>
      </c>
      <c r="B24" s="84" t="s">
        <v>48</v>
      </c>
      <c r="C24" s="94" t="s">
        <v>182</v>
      </c>
      <c r="D24" s="86">
        <v>0</v>
      </c>
      <c r="E24" s="86">
        <v>0</v>
      </c>
      <c r="F24" s="87">
        <v>0</v>
      </c>
      <c r="G24" s="79" t="e">
        <f t="shared" si="0"/>
        <v>#DIV/0!</v>
      </c>
    </row>
    <row r="25" spans="1:7" ht="15" customHeight="1" x14ac:dyDescent="0.25">
      <c r="A25" s="84" t="s">
        <v>183</v>
      </c>
      <c r="B25" s="84" t="s">
        <v>50</v>
      </c>
      <c r="C25" s="85" t="s">
        <v>184</v>
      </c>
      <c r="D25" s="86">
        <v>0</v>
      </c>
      <c r="E25" s="86">
        <v>0</v>
      </c>
      <c r="F25" s="87">
        <v>0</v>
      </c>
      <c r="G25" s="79" t="e">
        <f t="shared" si="0"/>
        <v>#DIV/0!</v>
      </c>
    </row>
    <row r="26" spans="1:7" ht="15" customHeight="1" x14ac:dyDescent="0.25">
      <c r="A26" s="57" t="s">
        <v>0</v>
      </c>
      <c r="B26" s="57" t="s">
        <v>54</v>
      </c>
      <c r="C26" s="83" t="s">
        <v>55</v>
      </c>
      <c r="D26" s="82">
        <f>D27</f>
        <v>0</v>
      </c>
      <c r="E26" s="82">
        <f>E27</f>
        <v>0</v>
      </c>
      <c r="F26" s="82">
        <f>F27</f>
        <v>0</v>
      </c>
      <c r="G26" s="79" t="e">
        <f t="shared" si="0"/>
        <v>#DIV/0!</v>
      </c>
    </row>
    <row r="27" spans="1:7" ht="15" customHeight="1" x14ac:dyDescent="0.25">
      <c r="A27" s="84" t="s">
        <v>185</v>
      </c>
      <c r="B27" s="84" t="s">
        <v>58</v>
      </c>
      <c r="C27" s="85" t="s">
        <v>186</v>
      </c>
      <c r="D27" s="86">
        <v>0</v>
      </c>
      <c r="E27" s="86">
        <v>0</v>
      </c>
      <c r="F27" s="87">
        <v>0</v>
      </c>
      <c r="G27" s="79" t="e">
        <f t="shared" si="0"/>
        <v>#DIV/0!</v>
      </c>
    </row>
    <row r="28" spans="1:7" ht="15" customHeight="1" x14ac:dyDescent="0.25">
      <c r="A28" s="84"/>
      <c r="B28" s="184">
        <v>329</v>
      </c>
      <c r="C28" s="185" t="s">
        <v>73</v>
      </c>
      <c r="D28" s="164">
        <f>D29</f>
        <v>1328</v>
      </c>
      <c r="E28" s="164">
        <f>E29</f>
        <v>1328</v>
      </c>
      <c r="F28" s="164">
        <f>F29</f>
        <v>1327.23</v>
      </c>
      <c r="G28" s="79">
        <f t="shared" si="0"/>
        <v>99.942018072289159</v>
      </c>
    </row>
    <row r="29" spans="1:7" ht="15" customHeight="1" x14ac:dyDescent="0.25">
      <c r="A29" s="93" t="s">
        <v>393</v>
      </c>
      <c r="B29" s="186">
        <v>3293</v>
      </c>
      <c r="C29" s="187" t="s">
        <v>392</v>
      </c>
      <c r="D29" s="86">
        <v>1328</v>
      </c>
      <c r="E29" s="86">
        <v>1328</v>
      </c>
      <c r="F29" s="87">
        <v>1327.23</v>
      </c>
      <c r="G29" s="79">
        <f t="shared" si="0"/>
        <v>99.942018072289159</v>
      </c>
    </row>
    <row r="30" spans="1:7" ht="15" customHeight="1" x14ac:dyDescent="0.25">
      <c r="A30" s="57" t="s">
        <v>0</v>
      </c>
      <c r="B30" s="57" t="s">
        <v>79</v>
      </c>
      <c r="C30" s="83" t="s">
        <v>80</v>
      </c>
      <c r="D30" s="82">
        <f t="shared" ref="D30:F31" si="2">D31</f>
        <v>263</v>
      </c>
      <c r="E30" s="82">
        <f t="shared" si="2"/>
        <v>263</v>
      </c>
      <c r="F30" s="82">
        <f t="shared" si="2"/>
        <v>262.73</v>
      </c>
      <c r="G30" s="79">
        <f t="shared" si="0"/>
        <v>99.897338403041829</v>
      </c>
    </row>
    <row r="31" spans="1:7" ht="15" customHeight="1" x14ac:dyDescent="0.25">
      <c r="A31" s="57" t="s">
        <v>0</v>
      </c>
      <c r="B31" s="57" t="s">
        <v>81</v>
      </c>
      <c r="C31" s="83" t="s">
        <v>82</v>
      </c>
      <c r="D31" s="82">
        <f t="shared" si="2"/>
        <v>263</v>
      </c>
      <c r="E31" s="82">
        <f t="shared" si="2"/>
        <v>263</v>
      </c>
      <c r="F31" s="82">
        <f t="shared" si="2"/>
        <v>262.73</v>
      </c>
      <c r="G31" s="79">
        <f t="shared" si="0"/>
        <v>99.897338403041829</v>
      </c>
    </row>
    <row r="32" spans="1:7" ht="15" customHeight="1" x14ac:dyDescent="0.25">
      <c r="A32" s="84" t="s">
        <v>187</v>
      </c>
      <c r="B32" s="84" t="s">
        <v>83</v>
      </c>
      <c r="C32" s="85" t="s">
        <v>188</v>
      </c>
      <c r="D32" s="86">
        <v>263</v>
      </c>
      <c r="E32" s="86">
        <v>263</v>
      </c>
      <c r="F32" s="87">
        <v>262.73</v>
      </c>
      <c r="G32" s="79">
        <f t="shared" si="0"/>
        <v>99.897338403041829</v>
      </c>
    </row>
    <row r="33" spans="1:7" ht="15" customHeight="1" x14ac:dyDescent="0.25">
      <c r="A33" s="84"/>
      <c r="B33" s="80" t="s">
        <v>91</v>
      </c>
      <c r="C33" s="81" t="s">
        <v>4</v>
      </c>
      <c r="D33" s="164">
        <f t="shared" ref="D33:F35" si="3">D34</f>
        <v>0</v>
      </c>
      <c r="E33" s="164">
        <f t="shared" si="3"/>
        <v>0</v>
      </c>
      <c r="F33" s="164">
        <f t="shared" si="3"/>
        <v>0</v>
      </c>
      <c r="G33" s="79" t="e">
        <f t="shared" si="0"/>
        <v>#DIV/0!</v>
      </c>
    </row>
    <row r="34" spans="1:7" ht="15" customHeight="1" x14ac:dyDescent="0.25">
      <c r="A34" s="84"/>
      <c r="B34" s="57" t="s">
        <v>92</v>
      </c>
      <c r="C34" s="83" t="s">
        <v>93</v>
      </c>
      <c r="D34" s="164">
        <f t="shared" si="3"/>
        <v>0</v>
      </c>
      <c r="E34" s="164">
        <f t="shared" si="3"/>
        <v>0</v>
      </c>
      <c r="F34" s="164">
        <f t="shared" si="3"/>
        <v>0</v>
      </c>
      <c r="G34" s="79" t="e">
        <f t="shared" si="0"/>
        <v>#DIV/0!</v>
      </c>
    </row>
    <row r="35" spans="1:7" ht="15" customHeight="1" x14ac:dyDescent="0.25">
      <c r="A35" s="84"/>
      <c r="B35" s="57" t="s">
        <v>96</v>
      </c>
      <c r="C35" s="83" t="s">
        <v>97</v>
      </c>
      <c r="D35" s="164">
        <f t="shared" si="3"/>
        <v>0</v>
      </c>
      <c r="E35" s="164">
        <f t="shared" si="3"/>
        <v>0</v>
      </c>
      <c r="F35" s="164">
        <f t="shared" si="3"/>
        <v>0</v>
      </c>
      <c r="G35" s="79" t="e">
        <f t="shared" si="0"/>
        <v>#DIV/0!</v>
      </c>
    </row>
    <row r="36" spans="1:7" ht="15" customHeight="1" x14ac:dyDescent="0.25">
      <c r="A36" s="84"/>
      <c r="B36" s="84">
        <v>4223</v>
      </c>
      <c r="C36" s="85" t="s">
        <v>101</v>
      </c>
      <c r="D36" s="86">
        <v>0</v>
      </c>
      <c r="E36" s="86">
        <v>0</v>
      </c>
      <c r="F36" s="87">
        <v>0</v>
      </c>
      <c r="G36" s="79" t="e">
        <f t="shared" si="0"/>
        <v>#DIV/0!</v>
      </c>
    </row>
    <row r="37" spans="1:7" ht="15" customHeight="1" x14ac:dyDescent="0.25">
      <c r="A37" s="80" t="s">
        <v>0</v>
      </c>
      <c r="B37" s="80" t="s">
        <v>104</v>
      </c>
      <c r="C37" s="81" t="s">
        <v>7</v>
      </c>
      <c r="D37" s="88">
        <f t="shared" ref="D37:F39" si="4">D38</f>
        <v>17697</v>
      </c>
      <c r="E37" s="88">
        <f t="shared" si="4"/>
        <v>17697</v>
      </c>
      <c r="F37" s="88">
        <f t="shared" si="4"/>
        <v>17696.400000000001</v>
      </c>
      <c r="G37" s="79">
        <f t="shared" si="0"/>
        <v>99.996609594846603</v>
      </c>
    </row>
    <row r="38" spans="1:7" ht="15" customHeight="1" x14ac:dyDescent="0.25">
      <c r="A38" s="57" t="s">
        <v>0</v>
      </c>
      <c r="B38" s="57" t="s">
        <v>189</v>
      </c>
      <c r="C38" s="83" t="s">
        <v>190</v>
      </c>
      <c r="D38" s="82">
        <f t="shared" si="4"/>
        <v>17697</v>
      </c>
      <c r="E38" s="82">
        <f t="shared" si="4"/>
        <v>17697</v>
      </c>
      <c r="F38" s="82">
        <f t="shared" si="4"/>
        <v>17696.400000000001</v>
      </c>
      <c r="G38" s="79">
        <f t="shared" si="0"/>
        <v>99.996609594846603</v>
      </c>
    </row>
    <row r="39" spans="1:7" ht="22.5" customHeight="1" x14ac:dyDescent="0.25">
      <c r="A39" s="57" t="s">
        <v>0</v>
      </c>
      <c r="B39" s="57" t="s">
        <v>191</v>
      </c>
      <c r="C39" s="83" t="s">
        <v>192</v>
      </c>
      <c r="D39" s="82">
        <f t="shared" si="4"/>
        <v>17697</v>
      </c>
      <c r="E39" s="82">
        <f t="shared" si="4"/>
        <v>17697</v>
      </c>
      <c r="F39" s="82">
        <f t="shared" si="4"/>
        <v>17696.400000000001</v>
      </c>
      <c r="G39" s="79">
        <f t="shared" si="0"/>
        <v>99.996609594846603</v>
      </c>
    </row>
    <row r="40" spans="1:7" ht="15" customHeight="1" x14ac:dyDescent="0.25">
      <c r="A40" s="84" t="s">
        <v>193</v>
      </c>
      <c r="B40" s="84" t="s">
        <v>194</v>
      </c>
      <c r="C40" s="85" t="s">
        <v>195</v>
      </c>
      <c r="D40" s="86">
        <v>17697</v>
      </c>
      <c r="E40" s="86">
        <v>17697</v>
      </c>
      <c r="F40" s="87">
        <v>17696.400000000001</v>
      </c>
      <c r="G40" s="79">
        <f t="shared" si="0"/>
        <v>99.996609594846603</v>
      </c>
    </row>
    <row r="41" spans="1:7" ht="15" customHeight="1" x14ac:dyDescent="0.25">
      <c r="A41" s="113" t="s">
        <v>177</v>
      </c>
      <c r="B41" s="113" t="s">
        <v>196</v>
      </c>
      <c r="C41" s="114" t="s">
        <v>197</v>
      </c>
      <c r="D41" s="115">
        <f>D42</f>
        <v>1000</v>
      </c>
      <c r="E41" s="115">
        <f>E42</f>
        <v>1000</v>
      </c>
      <c r="F41" s="115">
        <f>F42</f>
        <v>810.08</v>
      </c>
      <c r="G41" s="116">
        <f t="shared" si="0"/>
        <v>81.007999999999996</v>
      </c>
    </row>
    <row r="42" spans="1:7" ht="15" customHeight="1" x14ac:dyDescent="0.25">
      <c r="A42" s="80" t="s">
        <v>0</v>
      </c>
      <c r="B42" s="80" t="s">
        <v>12</v>
      </c>
      <c r="C42" s="81" t="s">
        <v>3</v>
      </c>
      <c r="D42" s="88">
        <f t="shared" ref="D42:F43" si="5">D43</f>
        <v>1000</v>
      </c>
      <c r="E42" s="88">
        <f t="shared" si="5"/>
        <v>1000</v>
      </c>
      <c r="F42" s="88">
        <f t="shared" si="5"/>
        <v>810.08</v>
      </c>
      <c r="G42" s="79">
        <f t="shared" si="0"/>
        <v>81.007999999999996</v>
      </c>
    </row>
    <row r="43" spans="1:7" ht="15" customHeight="1" x14ac:dyDescent="0.25">
      <c r="A43" s="57" t="s">
        <v>0</v>
      </c>
      <c r="B43" s="57" t="s">
        <v>28</v>
      </c>
      <c r="C43" s="83" t="s">
        <v>29</v>
      </c>
      <c r="D43" s="82">
        <f t="shared" si="5"/>
        <v>1000</v>
      </c>
      <c r="E43" s="82">
        <f t="shared" si="5"/>
        <v>1000</v>
      </c>
      <c r="F43" s="82">
        <f t="shared" si="5"/>
        <v>810.08</v>
      </c>
      <c r="G43" s="79">
        <f t="shared" si="0"/>
        <v>81.007999999999996</v>
      </c>
    </row>
    <row r="44" spans="1:7" ht="15" customHeight="1" x14ac:dyDescent="0.25">
      <c r="A44" s="57" t="s">
        <v>0</v>
      </c>
      <c r="B44" s="57" t="s">
        <v>40</v>
      </c>
      <c r="C44" s="83" t="s">
        <v>41</v>
      </c>
      <c r="D44" s="82">
        <f>D45+D46+D47+D48</f>
        <v>1000</v>
      </c>
      <c r="E44" s="82">
        <f>E45+E46+E47+E48</f>
        <v>1000</v>
      </c>
      <c r="F44" s="82">
        <f>F45+F46+F47+F48</f>
        <v>810.08</v>
      </c>
      <c r="G44" s="79">
        <f t="shared" si="0"/>
        <v>81.007999999999996</v>
      </c>
    </row>
    <row r="45" spans="1:7" ht="15" customHeight="1" x14ac:dyDescent="0.25">
      <c r="A45" s="84" t="s">
        <v>198</v>
      </c>
      <c r="B45" s="84" t="s">
        <v>42</v>
      </c>
      <c r="C45" s="89" t="s">
        <v>199</v>
      </c>
      <c r="D45" s="90">
        <v>800</v>
      </c>
      <c r="E45" s="90">
        <v>800</v>
      </c>
      <c r="F45" s="87">
        <v>800</v>
      </c>
      <c r="G45" s="79">
        <f t="shared" si="0"/>
        <v>100</v>
      </c>
    </row>
    <row r="46" spans="1:7" ht="15" customHeight="1" x14ac:dyDescent="0.25">
      <c r="A46" s="84" t="s">
        <v>200</v>
      </c>
      <c r="B46" s="84" t="s">
        <v>42</v>
      </c>
      <c r="C46" s="91" t="s">
        <v>201</v>
      </c>
      <c r="D46" s="90">
        <v>0</v>
      </c>
      <c r="E46" s="90">
        <v>0</v>
      </c>
      <c r="F46" s="87">
        <v>0</v>
      </c>
      <c r="G46" s="79" t="e">
        <f t="shared" si="0"/>
        <v>#DIV/0!</v>
      </c>
    </row>
    <row r="47" spans="1:7" ht="15" customHeight="1" x14ac:dyDescent="0.25">
      <c r="A47" s="84" t="s">
        <v>202</v>
      </c>
      <c r="B47" s="84" t="s">
        <v>46</v>
      </c>
      <c r="C47" s="85" t="s">
        <v>203</v>
      </c>
      <c r="D47" s="86">
        <v>100</v>
      </c>
      <c r="E47" s="86">
        <v>100</v>
      </c>
      <c r="F47" s="87">
        <v>10.08</v>
      </c>
      <c r="G47" s="79">
        <f t="shared" si="0"/>
        <v>10.08</v>
      </c>
    </row>
    <row r="48" spans="1:7" ht="15" customHeight="1" x14ac:dyDescent="0.25">
      <c r="A48" s="84" t="s">
        <v>204</v>
      </c>
      <c r="B48" s="84" t="s">
        <v>46</v>
      </c>
      <c r="C48" s="85" t="s">
        <v>205</v>
      </c>
      <c r="D48" s="86">
        <v>100</v>
      </c>
      <c r="E48" s="86">
        <v>100</v>
      </c>
      <c r="F48" s="87">
        <v>0</v>
      </c>
      <c r="G48" s="79">
        <f t="shared" si="0"/>
        <v>0</v>
      </c>
    </row>
    <row r="49" spans="1:7" ht="15" customHeight="1" x14ac:dyDescent="0.25">
      <c r="A49" s="113" t="s">
        <v>177</v>
      </c>
      <c r="B49" s="113" t="s">
        <v>206</v>
      </c>
      <c r="C49" s="114" t="s">
        <v>207</v>
      </c>
      <c r="D49" s="115">
        <f>D50+D107+D113</f>
        <v>206532</v>
      </c>
      <c r="E49" s="115">
        <f>E50+E107+E113</f>
        <v>206532</v>
      </c>
      <c r="F49" s="115">
        <f>F50+F107+F113</f>
        <v>196664.24</v>
      </c>
      <c r="G49" s="116">
        <f t="shared" si="0"/>
        <v>95.222164119845829</v>
      </c>
    </row>
    <row r="50" spans="1:7" ht="15" customHeight="1" x14ac:dyDescent="0.25">
      <c r="A50" s="80" t="s">
        <v>0</v>
      </c>
      <c r="B50" s="80" t="s">
        <v>12</v>
      </c>
      <c r="C50" s="81" t="s">
        <v>3</v>
      </c>
      <c r="D50" s="88">
        <f>D51+D58+D103</f>
        <v>202262</v>
      </c>
      <c r="E50" s="88">
        <f>E51+E58+E103</f>
        <v>202262</v>
      </c>
      <c r="F50" s="88">
        <f>F51+F58+F103</f>
        <v>192500.19999999998</v>
      </c>
      <c r="G50" s="79">
        <f t="shared" si="0"/>
        <v>95.17368561568658</v>
      </c>
    </row>
    <row r="51" spans="1:7" ht="15" customHeight="1" x14ac:dyDescent="0.25">
      <c r="A51" s="57" t="s">
        <v>0</v>
      </c>
      <c r="B51" s="57" t="s">
        <v>13</v>
      </c>
      <c r="C51" s="83" t="s">
        <v>14</v>
      </c>
      <c r="D51" s="82">
        <f>D52+D54+D56</f>
        <v>101913</v>
      </c>
      <c r="E51" s="82">
        <f>E52+E54+E56</f>
        <v>101913</v>
      </c>
      <c r="F51" s="82">
        <f>F52+F54+F56</f>
        <v>99344.47</v>
      </c>
      <c r="G51" s="79">
        <f t="shared" si="0"/>
        <v>97.479683651742178</v>
      </c>
    </row>
    <row r="52" spans="1:7" ht="15" customHeight="1" x14ac:dyDescent="0.25">
      <c r="A52" s="57" t="s">
        <v>0</v>
      </c>
      <c r="B52" s="57" t="s">
        <v>15</v>
      </c>
      <c r="C52" s="83" t="s">
        <v>16</v>
      </c>
      <c r="D52" s="82">
        <f>D53</f>
        <v>31423</v>
      </c>
      <c r="E52" s="82">
        <f>E53</f>
        <v>31423</v>
      </c>
      <c r="F52" s="82">
        <f>F53</f>
        <v>31040.13</v>
      </c>
      <c r="G52" s="79">
        <f t="shared" si="0"/>
        <v>98.781561276771797</v>
      </c>
    </row>
    <row r="53" spans="1:7" ht="15" customHeight="1" x14ac:dyDescent="0.25">
      <c r="A53" s="84" t="s">
        <v>208</v>
      </c>
      <c r="B53" s="84" t="s">
        <v>17</v>
      </c>
      <c r="C53" s="85" t="s">
        <v>18</v>
      </c>
      <c r="D53" s="86">
        <v>31423</v>
      </c>
      <c r="E53" s="86">
        <v>31423</v>
      </c>
      <c r="F53" s="87">
        <v>31040.13</v>
      </c>
      <c r="G53" s="79">
        <f t="shared" si="0"/>
        <v>98.781561276771797</v>
      </c>
    </row>
    <row r="54" spans="1:7" ht="15" customHeight="1" x14ac:dyDescent="0.25">
      <c r="A54" s="57" t="s">
        <v>0</v>
      </c>
      <c r="B54" s="57" t="s">
        <v>19</v>
      </c>
      <c r="C54" s="83" t="s">
        <v>20</v>
      </c>
      <c r="D54" s="82">
        <f>D55</f>
        <v>15490</v>
      </c>
      <c r="E54" s="82">
        <f>E55</f>
        <v>15490</v>
      </c>
      <c r="F54" s="82">
        <f>F55</f>
        <v>15047.22</v>
      </c>
      <c r="G54" s="79">
        <f t="shared" si="0"/>
        <v>97.141510652033574</v>
      </c>
    </row>
    <row r="55" spans="1:7" ht="15" customHeight="1" x14ac:dyDescent="0.25">
      <c r="A55" s="84" t="s">
        <v>209</v>
      </c>
      <c r="B55" s="84" t="s">
        <v>21</v>
      </c>
      <c r="C55" s="85" t="s">
        <v>20</v>
      </c>
      <c r="D55" s="86">
        <v>15490</v>
      </c>
      <c r="E55" s="86">
        <v>15490</v>
      </c>
      <c r="F55" s="87">
        <v>15047.22</v>
      </c>
      <c r="G55" s="79">
        <f t="shared" si="0"/>
        <v>97.141510652033574</v>
      </c>
    </row>
    <row r="56" spans="1:7" ht="15" customHeight="1" x14ac:dyDescent="0.25">
      <c r="A56" s="57" t="s">
        <v>0</v>
      </c>
      <c r="B56" s="57" t="s">
        <v>22</v>
      </c>
      <c r="C56" s="83" t="s">
        <v>23</v>
      </c>
      <c r="D56" s="82">
        <f>D57</f>
        <v>55000</v>
      </c>
      <c r="E56" s="82">
        <f>E57</f>
        <v>55000</v>
      </c>
      <c r="F56" s="82">
        <f>F57</f>
        <v>53257.120000000003</v>
      </c>
      <c r="G56" s="79">
        <f t="shared" si="0"/>
        <v>96.831127272727286</v>
      </c>
    </row>
    <row r="57" spans="1:7" ht="15" customHeight="1" x14ac:dyDescent="0.25">
      <c r="A57" s="84" t="s">
        <v>210</v>
      </c>
      <c r="B57" s="84" t="s">
        <v>24</v>
      </c>
      <c r="C57" s="85" t="s">
        <v>211</v>
      </c>
      <c r="D57" s="86">
        <v>55000</v>
      </c>
      <c r="E57" s="86">
        <v>55000</v>
      </c>
      <c r="F57" s="87">
        <v>53257.120000000003</v>
      </c>
      <c r="G57" s="79">
        <f t="shared" si="0"/>
        <v>96.831127272727286</v>
      </c>
    </row>
    <row r="58" spans="1:7" ht="15" customHeight="1" x14ac:dyDescent="0.25">
      <c r="A58" s="57" t="s">
        <v>0</v>
      </c>
      <c r="B58" s="57" t="s">
        <v>28</v>
      </c>
      <c r="C58" s="83" t="s">
        <v>29</v>
      </c>
      <c r="D58" s="82">
        <f>D59+D64+D81+D98</f>
        <v>98949</v>
      </c>
      <c r="E58" s="82">
        <f>E59+E64+E81+E98</f>
        <v>98949</v>
      </c>
      <c r="F58" s="82">
        <f>F59+F64+F81+F98</f>
        <v>91986.249999999985</v>
      </c>
      <c r="G58" s="79">
        <f t="shared" si="0"/>
        <v>92.963294222276105</v>
      </c>
    </row>
    <row r="59" spans="1:7" ht="15" customHeight="1" x14ac:dyDescent="0.25">
      <c r="A59" s="57" t="s">
        <v>0</v>
      </c>
      <c r="B59" s="57" t="s">
        <v>30</v>
      </c>
      <c r="C59" s="83" t="s">
        <v>31</v>
      </c>
      <c r="D59" s="82">
        <f>SUM(D60:D63)</f>
        <v>11627</v>
      </c>
      <c r="E59" s="82">
        <f>SUM(E60:E63)</f>
        <v>11627</v>
      </c>
      <c r="F59" s="82">
        <f>SUM(F60:F63)</f>
        <v>10526.69</v>
      </c>
      <c r="G59" s="79">
        <f t="shared" si="0"/>
        <v>90.536595854476658</v>
      </c>
    </row>
    <row r="60" spans="1:7" ht="15" customHeight="1" x14ac:dyDescent="0.25">
      <c r="A60" s="84" t="s">
        <v>212</v>
      </c>
      <c r="B60" s="84" t="s">
        <v>32</v>
      </c>
      <c r="C60" s="89" t="s">
        <v>33</v>
      </c>
      <c r="D60" s="86">
        <v>434</v>
      </c>
      <c r="E60" s="86">
        <v>434</v>
      </c>
      <c r="F60" s="87">
        <v>412.6</v>
      </c>
      <c r="G60" s="79">
        <f t="shared" si="0"/>
        <v>95.069124423963132</v>
      </c>
    </row>
    <row r="61" spans="1:7" ht="15" customHeight="1" x14ac:dyDescent="0.25">
      <c r="A61" s="84" t="s">
        <v>213</v>
      </c>
      <c r="B61" s="84" t="s">
        <v>34</v>
      </c>
      <c r="C61" s="85" t="s">
        <v>214</v>
      </c>
      <c r="D61" s="86">
        <v>9793</v>
      </c>
      <c r="E61" s="86">
        <v>9793</v>
      </c>
      <c r="F61" s="87">
        <v>8834.52</v>
      </c>
      <c r="G61" s="79">
        <f t="shared" si="0"/>
        <v>90.212600837332786</v>
      </c>
    </row>
    <row r="62" spans="1:7" ht="15" customHeight="1" x14ac:dyDescent="0.25">
      <c r="A62" s="84" t="s">
        <v>215</v>
      </c>
      <c r="B62" s="84" t="s">
        <v>36</v>
      </c>
      <c r="C62" s="85" t="s">
        <v>216</v>
      </c>
      <c r="D62" s="86">
        <v>1250</v>
      </c>
      <c r="E62" s="86">
        <v>1250</v>
      </c>
      <c r="F62" s="87">
        <v>1164.6099999999999</v>
      </c>
      <c r="G62" s="79">
        <f t="shared" si="0"/>
        <v>93.16879999999999</v>
      </c>
    </row>
    <row r="63" spans="1:7" ht="15" customHeight="1" x14ac:dyDescent="0.25">
      <c r="A63" s="84" t="s">
        <v>217</v>
      </c>
      <c r="B63" s="84" t="s">
        <v>38</v>
      </c>
      <c r="C63" s="85" t="s">
        <v>218</v>
      </c>
      <c r="D63" s="86">
        <v>150</v>
      </c>
      <c r="E63" s="86">
        <v>150</v>
      </c>
      <c r="F63" s="87">
        <v>114.96</v>
      </c>
      <c r="G63" s="79">
        <f t="shared" si="0"/>
        <v>76.64</v>
      </c>
    </row>
    <row r="64" spans="1:7" ht="15" customHeight="1" x14ac:dyDescent="0.25">
      <c r="A64" s="57" t="s">
        <v>0</v>
      </c>
      <c r="B64" s="57" t="s">
        <v>40</v>
      </c>
      <c r="C64" s="83" t="s">
        <v>41</v>
      </c>
      <c r="D64" s="82">
        <f>SUM(D65:D80)</f>
        <v>69706</v>
      </c>
      <c r="E64" s="82">
        <f>SUM(E65:E80)</f>
        <v>69706</v>
      </c>
      <c r="F64" s="82">
        <f>SUM(F65:F80)</f>
        <v>65281.9</v>
      </c>
      <c r="G64" s="79">
        <f t="shared" si="0"/>
        <v>93.65320058531546</v>
      </c>
    </row>
    <row r="65" spans="1:7" ht="15" customHeight="1" x14ac:dyDescent="0.25">
      <c r="A65" s="84" t="s">
        <v>219</v>
      </c>
      <c r="B65" s="84" t="s">
        <v>42</v>
      </c>
      <c r="C65" s="85" t="s">
        <v>220</v>
      </c>
      <c r="D65" s="86">
        <v>284</v>
      </c>
      <c r="E65" s="86">
        <v>284</v>
      </c>
      <c r="F65" s="87">
        <v>278.48</v>
      </c>
      <c r="G65" s="79">
        <f t="shared" si="0"/>
        <v>98.056338028169023</v>
      </c>
    </row>
    <row r="66" spans="1:7" ht="15" customHeight="1" x14ac:dyDescent="0.25">
      <c r="A66" s="84" t="s">
        <v>221</v>
      </c>
      <c r="B66" s="84" t="s">
        <v>42</v>
      </c>
      <c r="C66" s="85" t="s">
        <v>222</v>
      </c>
      <c r="D66" s="86">
        <v>134</v>
      </c>
      <c r="E66" s="86">
        <v>134</v>
      </c>
      <c r="F66" s="87">
        <v>19.899999999999999</v>
      </c>
      <c r="G66" s="79">
        <f t="shared" si="0"/>
        <v>14.850746268656714</v>
      </c>
    </row>
    <row r="67" spans="1:7" ht="15" customHeight="1" x14ac:dyDescent="0.25">
      <c r="A67" s="84" t="s">
        <v>223</v>
      </c>
      <c r="B67" s="84" t="s">
        <v>42</v>
      </c>
      <c r="C67" s="85" t="s">
        <v>224</v>
      </c>
      <c r="D67" s="86">
        <v>1800</v>
      </c>
      <c r="E67" s="86">
        <v>1800</v>
      </c>
      <c r="F67" s="87">
        <v>1978.08</v>
      </c>
      <c r="G67" s="79">
        <f t="shared" si="0"/>
        <v>109.89333333333333</v>
      </c>
    </row>
    <row r="68" spans="1:7" ht="15" customHeight="1" x14ac:dyDescent="0.25">
      <c r="A68" s="84" t="s">
        <v>225</v>
      </c>
      <c r="B68" s="84" t="s">
        <v>42</v>
      </c>
      <c r="C68" s="85" t="s">
        <v>226</v>
      </c>
      <c r="D68" s="86">
        <v>1700</v>
      </c>
      <c r="E68" s="86">
        <v>1700</v>
      </c>
      <c r="F68" s="87">
        <v>1628.93</v>
      </c>
      <c r="G68" s="79">
        <f t="shared" si="0"/>
        <v>95.81941176470589</v>
      </c>
    </row>
    <row r="69" spans="1:7" ht="15" customHeight="1" x14ac:dyDescent="0.25">
      <c r="A69" s="84" t="s">
        <v>227</v>
      </c>
      <c r="B69" s="84" t="s">
        <v>42</v>
      </c>
      <c r="C69" s="85" t="s">
        <v>228</v>
      </c>
      <c r="D69" s="86">
        <v>500</v>
      </c>
      <c r="E69" s="86">
        <v>500</v>
      </c>
      <c r="F69" s="87">
        <v>507.53</v>
      </c>
      <c r="G69" s="79">
        <f t="shared" si="0"/>
        <v>101.50599999999999</v>
      </c>
    </row>
    <row r="70" spans="1:7" ht="15" customHeight="1" x14ac:dyDescent="0.25">
      <c r="A70" s="84" t="s">
        <v>229</v>
      </c>
      <c r="B70" s="84" t="s">
        <v>42</v>
      </c>
      <c r="C70" s="91" t="s">
        <v>230</v>
      </c>
      <c r="D70" s="90">
        <v>798</v>
      </c>
      <c r="E70" s="90">
        <v>798</v>
      </c>
      <c r="F70" s="87">
        <v>594.42999999999995</v>
      </c>
      <c r="G70" s="79">
        <f t="shared" si="0"/>
        <v>74.489974937343348</v>
      </c>
    </row>
    <row r="71" spans="1:7" ht="15" customHeight="1" x14ac:dyDescent="0.25">
      <c r="A71" s="84" t="s">
        <v>231</v>
      </c>
      <c r="B71" s="84" t="s">
        <v>42</v>
      </c>
      <c r="C71" s="89" t="s">
        <v>232</v>
      </c>
      <c r="D71" s="92">
        <v>450</v>
      </c>
      <c r="E71" s="92">
        <v>450</v>
      </c>
      <c r="F71" s="87">
        <v>375.04</v>
      </c>
      <c r="G71" s="79">
        <f t="shared" si="0"/>
        <v>83.342222222222233</v>
      </c>
    </row>
    <row r="72" spans="1:7" ht="15" customHeight="1" x14ac:dyDescent="0.25">
      <c r="A72" s="84" t="s">
        <v>233</v>
      </c>
      <c r="B72" s="84" t="s">
        <v>42</v>
      </c>
      <c r="C72" s="85" t="s">
        <v>201</v>
      </c>
      <c r="D72" s="86">
        <v>350</v>
      </c>
      <c r="E72" s="86">
        <v>350</v>
      </c>
      <c r="F72" s="87">
        <v>336.04</v>
      </c>
      <c r="G72" s="79">
        <f t="shared" si="0"/>
        <v>96.011428571428581</v>
      </c>
    </row>
    <row r="73" spans="1:7" ht="15" customHeight="1" x14ac:dyDescent="0.25">
      <c r="A73" s="84" t="s">
        <v>234</v>
      </c>
      <c r="B73" s="84" t="s">
        <v>44</v>
      </c>
      <c r="C73" s="85" t="s">
        <v>235</v>
      </c>
      <c r="D73" s="86">
        <v>44000</v>
      </c>
      <c r="E73" s="86">
        <v>44000</v>
      </c>
      <c r="F73" s="87">
        <v>41929.160000000003</v>
      </c>
      <c r="G73" s="79">
        <f t="shared" si="0"/>
        <v>95.293545454545452</v>
      </c>
    </row>
    <row r="74" spans="1:7" ht="15" customHeight="1" x14ac:dyDescent="0.25">
      <c r="A74" s="84" t="s">
        <v>236</v>
      </c>
      <c r="B74" s="84" t="s">
        <v>46</v>
      </c>
      <c r="C74" s="85" t="s">
        <v>203</v>
      </c>
      <c r="D74" s="86">
        <v>5800</v>
      </c>
      <c r="E74" s="86">
        <v>5800</v>
      </c>
      <c r="F74" s="87">
        <v>4394.3100000000004</v>
      </c>
      <c r="G74" s="79">
        <f t="shared" si="0"/>
        <v>75.763965517241388</v>
      </c>
    </row>
    <row r="75" spans="1:7" ht="15" customHeight="1" x14ac:dyDescent="0.25">
      <c r="A75" s="84" t="s">
        <v>237</v>
      </c>
      <c r="B75" s="84" t="s">
        <v>46</v>
      </c>
      <c r="C75" s="85" t="s">
        <v>205</v>
      </c>
      <c r="D75" s="86">
        <v>9700</v>
      </c>
      <c r="E75" s="86">
        <v>9700</v>
      </c>
      <c r="F75" s="87">
        <v>9312</v>
      </c>
      <c r="G75" s="79">
        <f t="shared" si="0"/>
        <v>96</v>
      </c>
    </row>
    <row r="76" spans="1:7" ht="15" customHeight="1" x14ac:dyDescent="0.25">
      <c r="A76" s="84" t="s">
        <v>238</v>
      </c>
      <c r="B76" s="84" t="s">
        <v>46</v>
      </c>
      <c r="C76" s="85" t="s">
        <v>239</v>
      </c>
      <c r="D76" s="86">
        <v>650</v>
      </c>
      <c r="E76" s="86">
        <v>650</v>
      </c>
      <c r="F76" s="87">
        <v>700</v>
      </c>
      <c r="G76" s="79">
        <f t="shared" si="0"/>
        <v>107.69230769230769</v>
      </c>
    </row>
    <row r="77" spans="1:7" ht="21" customHeight="1" x14ac:dyDescent="0.25">
      <c r="A77" s="84" t="s">
        <v>240</v>
      </c>
      <c r="B77" s="84" t="s">
        <v>48</v>
      </c>
      <c r="C77" s="85" t="s">
        <v>182</v>
      </c>
      <c r="D77" s="86">
        <v>340</v>
      </c>
      <c r="E77" s="86">
        <v>340</v>
      </c>
      <c r="F77" s="87">
        <v>298.26</v>
      </c>
      <c r="G77" s="79">
        <f t="shared" si="0"/>
        <v>87.723529411764702</v>
      </c>
    </row>
    <row r="78" spans="1:7" ht="15" customHeight="1" x14ac:dyDescent="0.25">
      <c r="A78" s="84" t="s">
        <v>241</v>
      </c>
      <c r="B78" s="84" t="s">
        <v>50</v>
      </c>
      <c r="C78" s="85" t="s">
        <v>184</v>
      </c>
      <c r="D78" s="86">
        <v>1100</v>
      </c>
      <c r="E78" s="86">
        <v>1100</v>
      </c>
      <c r="F78" s="87">
        <v>1058.95</v>
      </c>
      <c r="G78" s="79">
        <f t="shared" si="0"/>
        <v>96.268181818181816</v>
      </c>
    </row>
    <row r="79" spans="1:7" ht="15" customHeight="1" x14ac:dyDescent="0.25">
      <c r="A79" s="84" t="s">
        <v>402</v>
      </c>
      <c r="B79" s="84">
        <v>3225</v>
      </c>
      <c r="C79" s="85" t="s">
        <v>400</v>
      </c>
      <c r="D79" s="86">
        <v>500</v>
      </c>
      <c r="E79" s="86">
        <v>500</v>
      </c>
      <c r="F79" s="87">
        <v>319.60000000000002</v>
      </c>
      <c r="G79" s="79">
        <f t="shared" si="0"/>
        <v>63.92</v>
      </c>
    </row>
    <row r="80" spans="1:7" ht="15" customHeight="1" x14ac:dyDescent="0.25">
      <c r="A80" s="84" t="s">
        <v>242</v>
      </c>
      <c r="B80" s="84" t="s">
        <v>52</v>
      </c>
      <c r="C80" s="85" t="s">
        <v>53</v>
      </c>
      <c r="D80" s="86">
        <v>1600</v>
      </c>
      <c r="E80" s="86">
        <v>1600</v>
      </c>
      <c r="F80" s="87">
        <v>1551.19</v>
      </c>
      <c r="G80" s="79">
        <f t="shared" si="0"/>
        <v>96.949375000000003</v>
      </c>
    </row>
    <row r="81" spans="1:7" ht="15" customHeight="1" x14ac:dyDescent="0.25">
      <c r="A81" s="57" t="s">
        <v>0</v>
      </c>
      <c r="B81" s="57" t="s">
        <v>54</v>
      </c>
      <c r="C81" s="83" t="s">
        <v>55</v>
      </c>
      <c r="D81" s="82">
        <f>SUM(D82:D97)</f>
        <v>13746</v>
      </c>
      <c r="E81" s="82">
        <f>SUM(E82:E97)</f>
        <v>13746</v>
      </c>
      <c r="F81" s="82">
        <f>SUM(F82:F97)</f>
        <v>12503.98</v>
      </c>
      <c r="G81" s="79">
        <f t="shared" si="0"/>
        <v>90.964498763276595</v>
      </c>
    </row>
    <row r="82" spans="1:7" ht="15" customHeight="1" x14ac:dyDescent="0.25">
      <c r="A82" s="84" t="s">
        <v>243</v>
      </c>
      <c r="B82" s="84" t="s">
        <v>56</v>
      </c>
      <c r="C82" s="85" t="s">
        <v>244</v>
      </c>
      <c r="D82" s="86">
        <v>800</v>
      </c>
      <c r="E82" s="86">
        <v>800</v>
      </c>
      <c r="F82" s="87">
        <v>675.18</v>
      </c>
      <c r="G82" s="79">
        <f t="shared" ref="G82:G145" si="6">F82/E82*100</f>
        <v>84.397499999999994</v>
      </c>
    </row>
    <row r="83" spans="1:7" ht="15" customHeight="1" x14ac:dyDescent="0.25">
      <c r="A83" s="84" t="s">
        <v>245</v>
      </c>
      <c r="B83" s="84" t="s">
        <v>56</v>
      </c>
      <c r="C83" s="85" t="s">
        <v>246</v>
      </c>
      <c r="D83" s="86">
        <v>100</v>
      </c>
      <c r="E83" s="86">
        <v>100</v>
      </c>
      <c r="F83" s="87">
        <v>68.36</v>
      </c>
      <c r="G83" s="79">
        <f t="shared" si="6"/>
        <v>68.36</v>
      </c>
    </row>
    <row r="84" spans="1:7" ht="15" customHeight="1" x14ac:dyDescent="0.25">
      <c r="A84" s="84" t="s">
        <v>403</v>
      </c>
      <c r="B84" s="84">
        <v>3231</v>
      </c>
      <c r="C84" s="94" t="s">
        <v>382</v>
      </c>
      <c r="D84" s="86">
        <v>600</v>
      </c>
      <c r="E84" s="86">
        <v>600</v>
      </c>
      <c r="F84" s="87">
        <v>570</v>
      </c>
      <c r="G84" s="79">
        <f t="shared" si="6"/>
        <v>95</v>
      </c>
    </row>
    <row r="85" spans="1:7" ht="15" customHeight="1" x14ac:dyDescent="0.25">
      <c r="A85" s="84" t="s">
        <v>247</v>
      </c>
      <c r="B85" s="84" t="s">
        <v>58</v>
      </c>
      <c r="C85" s="85" t="s">
        <v>186</v>
      </c>
      <c r="D85" s="86">
        <v>3900</v>
      </c>
      <c r="E85" s="86">
        <v>3900</v>
      </c>
      <c r="F85" s="87">
        <v>3801.02</v>
      </c>
      <c r="G85" s="79">
        <f t="shared" si="6"/>
        <v>97.462051282051277</v>
      </c>
    </row>
    <row r="86" spans="1:7" ht="15" customHeight="1" x14ac:dyDescent="0.25">
      <c r="A86" s="84" t="s">
        <v>248</v>
      </c>
      <c r="B86" s="84" t="s">
        <v>58</v>
      </c>
      <c r="C86" s="85" t="s">
        <v>249</v>
      </c>
      <c r="D86" s="86">
        <v>500</v>
      </c>
      <c r="E86" s="86">
        <v>500</v>
      </c>
      <c r="F86" s="87">
        <v>52.35</v>
      </c>
      <c r="G86" s="79">
        <f t="shared" si="6"/>
        <v>10.47</v>
      </c>
    </row>
    <row r="87" spans="1:7" ht="15" customHeight="1" x14ac:dyDescent="0.25">
      <c r="A87" s="84" t="s">
        <v>250</v>
      </c>
      <c r="B87" s="84" t="s">
        <v>60</v>
      </c>
      <c r="C87" s="85" t="s">
        <v>251</v>
      </c>
      <c r="D87" s="86">
        <v>1010</v>
      </c>
      <c r="E87" s="86">
        <v>1010</v>
      </c>
      <c r="F87" s="87">
        <v>885.03</v>
      </c>
      <c r="G87" s="79">
        <f t="shared" si="6"/>
        <v>87.626732673267327</v>
      </c>
    </row>
    <row r="88" spans="1:7" ht="15" customHeight="1" x14ac:dyDescent="0.25">
      <c r="A88" s="84" t="s">
        <v>252</v>
      </c>
      <c r="B88" s="84" t="s">
        <v>62</v>
      </c>
      <c r="C88" s="85" t="s">
        <v>253</v>
      </c>
      <c r="D88" s="86">
        <v>500</v>
      </c>
      <c r="E88" s="86">
        <v>500</v>
      </c>
      <c r="F88" s="87">
        <v>532.69000000000005</v>
      </c>
      <c r="G88" s="79">
        <f t="shared" si="6"/>
        <v>106.53800000000003</v>
      </c>
    </row>
    <row r="89" spans="1:7" ht="15" customHeight="1" x14ac:dyDescent="0.25">
      <c r="A89" s="84" t="s">
        <v>254</v>
      </c>
      <c r="B89" s="84" t="s">
        <v>62</v>
      </c>
      <c r="C89" s="85" t="s">
        <v>255</v>
      </c>
      <c r="D89" s="86">
        <v>750</v>
      </c>
      <c r="E89" s="86">
        <v>750</v>
      </c>
      <c r="F89" s="87">
        <v>708.27</v>
      </c>
      <c r="G89" s="79">
        <f t="shared" si="6"/>
        <v>94.435999999999993</v>
      </c>
    </row>
    <row r="90" spans="1:7" ht="15" customHeight="1" x14ac:dyDescent="0.25">
      <c r="A90" s="84" t="s">
        <v>256</v>
      </c>
      <c r="B90" s="84" t="s">
        <v>62</v>
      </c>
      <c r="C90" s="85" t="s">
        <v>257</v>
      </c>
      <c r="D90" s="86">
        <v>250</v>
      </c>
      <c r="E90" s="86">
        <v>250</v>
      </c>
      <c r="F90" s="87">
        <v>232.26</v>
      </c>
      <c r="G90" s="79">
        <f t="shared" si="6"/>
        <v>92.903999999999996</v>
      </c>
    </row>
    <row r="91" spans="1:7" ht="15" customHeight="1" x14ac:dyDescent="0.25">
      <c r="A91" s="84" t="s">
        <v>258</v>
      </c>
      <c r="B91" s="84" t="s">
        <v>62</v>
      </c>
      <c r="C91" s="85" t="s">
        <v>259</v>
      </c>
      <c r="D91" s="86">
        <v>50</v>
      </c>
      <c r="E91" s="86">
        <v>50</v>
      </c>
      <c r="F91" s="87">
        <v>35.04</v>
      </c>
      <c r="G91" s="79">
        <f t="shared" si="6"/>
        <v>70.08</v>
      </c>
    </row>
    <row r="92" spans="1:7" ht="15" customHeight="1" x14ac:dyDescent="0.25">
      <c r="A92" s="84" t="s">
        <v>260</v>
      </c>
      <c r="B92" s="84" t="s">
        <v>64</v>
      </c>
      <c r="C92" s="85" t="s">
        <v>261</v>
      </c>
      <c r="D92" s="86">
        <v>1746</v>
      </c>
      <c r="E92" s="86">
        <v>1746</v>
      </c>
      <c r="F92" s="87">
        <v>1668.26</v>
      </c>
      <c r="G92" s="79">
        <f t="shared" si="6"/>
        <v>95.54753722794959</v>
      </c>
    </row>
    <row r="93" spans="1:7" ht="15" customHeight="1" x14ac:dyDescent="0.25">
      <c r="A93" s="84" t="s">
        <v>262</v>
      </c>
      <c r="B93" s="84" t="s">
        <v>66</v>
      </c>
      <c r="C93" s="85" t="s">
        <v>263</v>
      </c>
      <c r="D93" s="86">
        <v>0</v>
      </c>
      <c r="E93" s="86">
        <v>0</v>
      </c>
      <c r="F93" s="87">
        <v>0</v>
      </c>
      <c r="G93" s="79" t="e">
        <f t="shared" si="6"/>
        <v>#DIV/0!</v>
      </c>
    </row>
    <row r="94" spans="1:7" ht="15" customHeight="1" x14ac:dyDescent="0.25">
      <c r="A94" s="84" t="s">
        <v>404</v>
      </c>
      <c r="B94" s="84">
        <v>3237</v>
      </c>
      <c r="C94" s="94" t="s">
        <v>368</v>
      </c>
      <c r="D94" s="86">
        <v>850</v>
      </c>
      <c r="E94" s="86">
        <v>850</v>
      </c>
      <c r="F94" s="87">
        <v>809.23</v>
      </c>
      <c r="G94" s="79">
        <f t="shared" si="6"/>
        <v>95.203529411764706</v>
      </c>
    </row>
    <row r="95" spans="1:7" ht="15" customHeight="1" x14ac:dyDescent="0.25">
      <c r="A95" s="84" t="s">
        <v>264</v>
      </c>
      <c r="B95" s="84" t="s">
        <v>68</v>
      </c>
      <c r="C95" s="85" t="s">
        <v>265</v>
      </c>
      <c r="D95" s="86">
        <v>1470</v>
      </c>
      <c r="E95" s="86">
        <v>1470</v>
      </c>
      <c r="F95" s="87">
        <v>1318.05</v>
      </c>
      <c r="G95" s="79">
        <f t="shared" si="6"/>
        <v>89.66326530612244</v>
      </c>
    </row>
    <row r="96" spans="1:7" ht="15" customHeight="1" x14ac:dyDescent="0.25">
      <c r="A96" s="84" t="s">
        <v>266</v>
      </c>
      <c r="B96" s="84" t="s">
        <v>70</v>
      </c>
      <c r="C96" s="85" t="s">
        <v>267</v>
      </c>
      <c r="D96" s="86">
        <v>120</v>
      </c>
      <c r="E96" s="86">
        <v>120</v>
      </c>
      <c r="F96" s="87">
        <v>119.36</v>
      </c>
      <c r="G96" s="79">
        <f t="shared" si="6"/>
        <v>99.466666666666669</v>
      </c>
    </row>
    <row r="97" spans="1:7" ht="15" customHeight="1" x14ac:dyDescent="0.25">
      <c r="A97" s="84" t="s">
        <v>268</v>
      </c>
      <c r="B97" s="84" t="s">
        <v>70</v>
      </c>
      <c r="C97" s="85" t="s">
        <v>269</v>
      </c>
      <c r="D97" s="86">
        <v>1100</v>
      </c>
      <c r="E97" s="86">
        <v>1100</v>
      </c>
      <c r="F97" s="87">
        <v>1028.8800000000001</v>
      </c>
      <c r="G97" s="79">
        <f t="shared" si="6"/>
        <v>93.534545454545466</v>
      </c>
    </row>
    <row r="98" spans="1:7" ht="15" customHeight="1" x14ac:dyDescent="0.25">
      <c r="A98" s="57" t="s">
        <v>0</v>
      </c>
      <c r="B98" s="57" t="s">
        <v>72</v>
      </c>
      <c r="C98" s="83" t="s">
        <v>73</v>
      </c>
      <c r="D98" s="82">
        <f>D99+D100+D101+D102</f>
        <v>3870</v>
      </c>
      <c r="E98" s="82">
        <f>E99+E100+E101+E102</f>
        <v>3870</v>
      </c>
      <c r="F98" s="82">
        <f>F99+F100+F101+F102</f>
        <v>3673.68</v>
      </c>
      <c r="G98" s="79">
        <f t="shared" si="6"/>
        <v>94.927131782945722</v>
      </c>
    </row>
    <row r="99" spans="1:7" ht="15" customHeight="1" x14ac:dyDescent="0.25">
      <c r="A99" s="93" t="s">
        <v>405</v>
      </c>
      <c r="B99" s="93">
        <v>3292</v>
      </c>
      <c r="C99" s="94" t="s">
        <v>401</v>
      </c>
      <c r="D99" s="95">
        <v>300</v>
      </c>
      <c r="E99" s="95">
        <v>300</v>
      </c>
      <c r="F99" s="95">
        <v>278.08</v>
      </c>
      <c r="G99" s="79">
        <f t="shared" si="6"/>
        <v>92.693333333333328</v>
      </c>
    </row>
    <row r="100" spans="1:7" ht="15" customHeight="1" x14ac:dyDescent="0.25">
      <c r="A100" s="84" t="s">
        <v>270</v>
      </c>
      <c r="B100" s="84" t="s">
        <v>74</v>
      </c>
      <c r="C100" s="85" t="s">
        <v>271</v>
      </c>
      <c r="D100" s="86">
        <v>1570</v>
      </c>
      <c r="E100" s="86">
        <v>1570</v>
      </c>
      <c r="F100" s="87">
        <v>1481.12</v>
      </c>
      <c r="G100" s="79">
        <f t="shared" si="6"/>
        <v>94.338853503184708</v>
      </c>
    </row>
    <row r="101" spans="1:7" ht="19.5" customHeight="1" x14ac:dyDescent="0.25">
      <c r="A101" s="84" t="s">
        <v>272</v>
      </c>
      <c r="B101" s="84" t="s">
        <v>76</v>
      </c>
      <c r="C101" s="85" t="s">
        <v>273</v>
      </c>
      <c r="D101" s="86">
        <v>0</v>
      </c>
      <c r="E101" s="86">
        <v>0</v>
      </c>
      <c r="F101" s="87">
        <v>0</v>
      </c>
      <c r="G101" s="79" t="e">
        <f t="shared" si="6"/>
        <v>#DIV/0!</v>
      </c>
    </row>
    <row r="102" spans="1:7" ht="15" customHeight="1" x14ac:dyDescent="0.25">
      <c r="A102" s="84" t="s">
        <v>274</v>
      </c>
      <c r="B102" s="84" t="s">
        <v>78</v>
      </c>
      <c r="C102" s="85" t="s">
        <v>73</v>
      </c>
      <c r="D102" s="86">
        <v>2000</v>
      </c>
      <c r="E102" s="86">
        <v>2000</v>
      </c>
      <c r="F102" s="87">
        <v>1914.48</v>
      </c>
      <c r="G102" s="79">
        <f t="shared" si="6"/>
        <v>95.724000000000004</v>
      </c>
    </row>
    <row r="103" spans="1:7" ht="15" customHeight="1" x14ac:dyDescent="0.25">
      <c r="A103" s="57" t="s">
        <v>0</v>
      </c>
      <c r="B103" s="57" t="s">
        <v>79</v>
      </c>
      <c r="C103" s="83" t="s">
        <v>80</v>
      </c>
      <c r="D103" s="82">
        <f>D104</f>
        <v>1400</v>
      </c>
      <c r="E103" s="82">
        <f>E104</f>
        <v>1400</v>
      </c>
      <c r="F103" s="82">
        <f>F104</f>
        <v>1169.48</v>
      </c>
      <c r="G103" s="79">
        <f t="shared" si="6"/>
        <v>83.534285714285716</v>
      </c>
    </row>
    <row r="104" spans="1:7" ht="15" customHeight="1" x14ac:dyDescent="0.25">
      <c r="A104" s="57" t="s">
        <v>0</v>
      </c>
      <c r="B104" s="57" t="s">
        <v>85</v>
      </c>
      <c r="C104" s="83" t="s">
        <v>86</v>
      </c>
      <c r="D104" s="82">
        <f>D105+D106</f>
        <v>1400</v>
      </c>
      <c r="E104" s="82">
        <f>E105+E106</f>
        <v>1400</v>
      </c>
      <c r="F104" s="82">
        <f>F105+F106</f>
        <v>1169.48</v>
      </c>
      <c r="G104" s="79">
        <f t="shared" si="6"/>
        <v>83.534285714285716</v>
      </c>
    </row>
    <row r="105" spans="1:7" ht="15" customHeight="1" x14ac:dyDescent="0.25">
      <c r="A105" s="84" t="s">
        <v>275</v>
      </c>
      <c r="B105" s="84" t="s">
        <v>87</v>
      </c>
      <c r="C105" s="85" t="s">
        <v>276</v>
      </c>
      <c r="D105" s="86">
        <v>1150</v>
      </c>
      <c r="E105" s="86">
        <v>1150</v>
      </c>
      <c r="F105" s="87">
        <v>1169.48</v>
      </c>
      <c r="G105" s="79">
        <f t="shared" si="6"/>
        <v>101.69391304347826</v>
      </c>
    </row>
    <row r="106" spans="1:7" ht="15" customHeight="1" x14ac:dyDescent="0.25">
      <c r="A106" s="84" t="s">
        <v>277</v>
      </c>
      <c r="B106" s="84" t="s">
        <v>89</v>
      </c>
      <c r="C106" s="85" t="s">
        <v>90</v>
      </c>
      <c r="D106" s="86">
        <v>250</v>
      </c>
      <c r="E106" s="86">
        <v>250</v>
      </c>
      <c r="F106" s="87">
        <v>0</v>
      </c>
      <c r="G106" s="79">
        <f t="shared" si="6"/>
        <v>0</v>
      </c>
    </row>
    <row r="107" spans="1:7" ht="15" customHeight="1" x14ac:dyDescent="0.25">
      <c r="A107" s="80" t="s">
        <v>0</v>
      </c>
      <c r="B107" s="80" t="s">
        <v>91</v>
      </c>
      <c r="C107" s="81" t="s">
        <v>4</v>
      </c>
      <c r="D107" s="88">
        <f t="shared" ref="D107:F108" si="7">D108</f>
        <v>4270</v>
      </c>
      <c r="E107" s="88">
        <f t="shared" si="7"/>
        <v>4270</v>
      </c>
      <c r="F107" s="88">
        <f t="shared" si="7"/>
        <v>4164.04</v>
      </c>
      <c r="G107" s="79">
        <f t="shared" si="6"/>
        <v>97.518501170960178</v>
      </c>
    </row>
    <row r="108" spans="1:7" ht="15" customHeight="1" x14ac:dyDescent="0.25">
      <c r="A108" s="57" t="s">
        <v>0</v>
      </c>
      <c r="B108" s="57" t="s">
        <v>92</v>
      </c>
      <c r="C108" s="83" t="s">
        <v>93</v>
      </c>
      <c r="D108" s="82">
        <f t="shared" si="7"/>
        <v>4270</v>
      </c>
      <c r="E108" s="82">
        <f t="shared" si="7"/>
        <v>4270</v>
      </c>
      <c r="F108" s="82">
        <f t="shared" si="7"/>
        <v>4164.04</v>
      </c>
      <c r="G108" s="79">
        <f t="shared" si="6"/>
        <v>97.518501170960178</v>
      </c>
    </row>
    <row r="109" spans="1:7" ht="15" customHeight="1" x14ac:dyDescent="0.25">
      <c r="A109" s="57" t="s">
        <v>0</v>
      </c>
      <c r="B109" s="57" t="s">
        <v>96</v>
      </c>
      <c r="C109" s="83" t="s">
        <v>97</v>
      </c>
      <c r="D109" s="82">
        <f>D110+D111+D112</f>
        <v>4270</v>
      </c>
      <c r="E109" s="82">
        <f>E110+E111+E112</f>
        <v>4270</v>
      </c>
      <c r="F109" s="82">
        <f>F110+F111+F112</f>
        <v>4164.04</v>
      </c>
      <c r="G109" s="79">
        <f t="shared" si="6"/>
        <v>97.518501170960178</v>
      </c>
    </row>
    <row r="110" spans="1:7" ht="15" customHeight="1" x14ac:dyDescent="0.25">
      <c r="A110" s="93" t="s">
        <v>406</v>
      </c>
      <c r="B110" s="93">
        <v>4221</v>
      </c>
      <c r="C110" s="94" t="s">
        <v>99</v>
      </c>
      <c r="D110" s="95">
        <v>3850</v>
      </c>
      <c r="E110" s="95">
        <v>3850</v>
      </c>
      <c r="F110" s="95">
        <v>3754</v>
      </c>
      <c r="G110" s="79">
        <f t="shared" si="6"/>
        <v>97.506493506493513</v>
      </c>
    </row>
    <row r="111" spans="1:7" ht="15" customHeight="1" x14ac:dyDescent="0.25">
      <c r="A111" s="93" t="s">
        <v>407</v>
      </c>
      <c r="B111" s="93">
        <v>4223</v>
      </c>
      <c r="C111" s="94" t="s">
        <v>101</v>
      </c>
      <c r="D111" s="95">
        <v>420</v>
      </c>
      <c r="E111" s="95">
        <v>420</v>
      </c>
      <c r="F111" s="95">
        <v>410.04</v>
      </c>
      <c r="G111" s="79">
        <f t="shared" si="6"/>
        <v>97.628571428571433</v>
      </c>
    </row>
    <row r="112" spans="1:7" ht="15" customHeight="1" x14ac:dyDescent="0.25">
      <c r="A112" s="84" t="s">
        <v>278</v>
      </c>
      <c r="B112" s="84" t="s">
        <v>102</v>
      </c>
      <c r="C112" s="85" t="s">
        <v>279</v>
      </c>
      <c r="D112" s="86">
        <v>0</v>
      </c>
      <c r="E112" s="86">
        <v>0</v>
      </c>
      <c r="F112" s="87">
        <v>0</v>
      </c>
      <c r="G112" s="79" t="e">
        <f t="shared" si="6"/>
        <v>#DIV/0!</v>
      </c>
    </row>
    <row r="113" spans="1:7" ht="15" customHeight="1" x14ac:dyDescent="0.25">
      <c r="A113" s="84"/>
      <c r="B113" s="80">
        <v>9</v>
      </c>
      <c r="C113" s="165" t="s">
        <v>369</v>
      </c>
      <c r="D113" s="164">
        <f t="shared" ref="D113:F115" si="8">D114</f>
        <v>0</v>
      </c>
      <c r="E113" s="164">
        <f t="shared" si="8"/>
        <v>0</v>
      </c>
      <c r="F113" s="164">
        <f t="shared" si="8"/>
        <v>0</v>
      </c>
      <c r="G113" s="79" t="e">
        <f t="shared" si="6"/>
        <v>#DIV/0!</v>
      </c>
    </row>
    <row r="114" spans="1:7" ht="15" customHeight="1" x14ac:dyDescent="0.25">
      <c r="A114" s="84"/>
      <c r="B114" s="57">
        <v>92</v>
      </c>
      <c r="C114" s="60" t="s">
        <v>370</v>
      </c>
      <c r="D114" s="164">
        <f t="shared" si="8"/>
        <v>0</v>
      </c>
      <c r="E114" s="164">
        <f t="shared" si="8"/>
        <v>0</v>
      </c>
      <c r="F114" s="164">
        <f t="shared" si="8"/>
        <v>0</v>
      </c>
      <c r="G114" s="79" t="e">
        <f t="shared" si="6"/>
        <v>#DIV/0!</v>
      </c>
    </row>
    <row r="115" spans="1:7" ht="15" customHeight="1" x14ac:dyDescent="0.25">
      <c r="A115" s="84"/>
      <c r="B115" s="57">
        <v>922</v>
      </c>
      <c r="C115" s="60" t="s">
        <v>371</v>
      </c>
      <c r="D115" s="164">
        <f t="shared" si="8"/>
        <v>0</v>
      </c>
      <c r="E115" s="164">
        <f t="shared" si="8"/>
        <v>0</v>
      </c>
      <c r="F115" s="164">
        <f t="shared" si="8"/>
        <v>0</v>
      </c>
      <c r="G115" s="79" t="e">
        <f t="shared" si="6"/>
        <v>#DIV/0!</v>
      </c>
    </row>
    <row r="116" spans="1:7" ht="15" customHeight="1" x14ac:dyDescent="0.25">
      <c r="A116" s="166"/>
      <c r="B116" s="84">
        <v>9222</v>
      </c>
      <c r="C116" s="94" t="s">
        <v>372</v>
      </c>
      <c r="D116">
        <v>0</v>
      </c>
      <c r="E116">
        <v>0</v>
      </c>
      <c r="F116">
        <v>0</v>
      </c>
      <c r="G116" s="79" t="e">
        <f t="shared" si="6"/>
        <v>#DIV/0!</v>
      </c>
    </row>
    <row r="117" spans="1:7" ht="15" customHeight="1" x14ac:dyDescent="0.25">
      <c r="A117" s="113" t="s">
        <v>177</v>
      </c>
      <c r="B117" s="113" t="s">
        <v>280</v>
      </c>
      <c r="C117" s="114" t="s">
        <v>281</v>
      </c>
      <c r="D117" s="115">
        <f>D118</f>
        <v>6000</v>
      </c>
      <c r="E117" s="115">
        <f>E118</f>
        <v>6000</v>
      </c>
      <c r="F117" s="115">
        <f>F118</f>
        <v>5147.16</v>
      </c>
      <c r="G117" s="116">
        <f t="shared" si="6"/>
        <v>85.786000000000001</v>
      </c>
    </row>
    <row r="118" spans="1:7" ht="15" customHeight="1" x14ac:dyDescent="0.25">
      <c r="A118" s="80" t="s">
        <v>0</v>
      </c>
      <c r="B118" s="80" t="s">
        <v>12</v>
      </c>
      <c r="C118" s="81" t="s">
        <v>3</v>
      </c>
      <c r="D118" s="88">
        <f t="shared" ref="D118:F118" si="9">D119</f>
        <v>6000</v>
      </c>
      <c r="E118" s="88">
        <f t="shared" si="9"/>
        <v>6000</v>
      </c>
      <c r="F118" s="88">
        <f t="shared" si="9"/>
        <v>5147.16</v>
      </c>
      <c r="G118" s="79">
        <f t="shared" si="6"/>
        <v>85.786000000000001</v>
      </c>
    </row>
    <row r="119" spans="1:7" ht="15" customHeight="1" x14ac:dyDescent="0.25">
      <c r="A119" s="57" t="s">
        <v>0</v>
      </c>
      <c r="B119" s="57" t="s">
        <v>28</v>
      </c>
      <c r="C119" s="83" t="s">
        <v>29</v>
      </c>
      <c r="D119" s="82">
        <f>D120+D129+D131</f>
        <v>6000</v>
      </c>
      <c r="E119" s="82">
        <f>E120+E129+E131</f>
        <v>6000</v>
      </c>
      <c r="F119" s="82">
        <f>F120+F129+F131</f>
        <v>5147.16</v>
      </c>
      <c r="G119" s="79">
        <f t="shared" si="6"/>
        <v>85.786000000000001</v>
      </c>
    </row>
    <row r="120" spans="1:7" ht="15" customHeight="1" x14ac:dyDescent="0.25">
      <c r="A120" s="57" t="s">
        <v>0</v>
      </c>
      <c r="B120" s="57" t="s">
        <v>40</v>
      </c>
      <c r="C120" s="83" t="s">
        <v>41</v>
      </c>
      <c r="D120" s="82">
        <f>SUM(D121:D128)</f>
        <v>5700</v>
      </c>
      <c r="E120" s="82">
        <f>SUM(E121:E128)</f>
        <v>5700</v>
      </c>
      <c r="F120" s="82">
        <f>SUM(F121:F128)</f>
        <v>5147.16</v>
      </c>
      <c r="G120" s="79">
        <f t="shared" si="6"/>
        <v>90.301052631578955</v>
      </c>
    </row>
    <row r="121" spans="1:7" ht="15" customHeight="1" x14ac:dyDescent="0.25">
      <c r="A121" s="84" t="s">
        <v>282</v>
      </c>
      <c r="B121" s="84" t="s">
        <v>42</v>
      </c>
      <c r="C121" s="85" t="s">
        <v>220</v>
      </c>
      <c r="D121" s="86">
        <v>100</v>
      </c>
      <c r="E121" s="86">
        <v>100</v>
      </c>
      <c r="F121" s="87">
        <v>100</v>
      </c>
      <c r="G121" s="79">
        <f t="shared" si="6"/>
        <v>100</v>
      </c>
    </row>
    <row r="122" spans="1:7" ht="15" customHeight="1" x14ac:dyDescent="0.25">
      <c r="A122" s="84" t="s">
        <v>283</v>
      </c>
      <c r="B122" s="84" t="s">
        <v>42</v>
      </c>
      <c r="C122" s="85" t="s">
        <v>222</v>
      </c>
      <c r="D122" s="86">
        <v>200</v>
      </c>
      <c r="E122" s="86">
        <v>200</v>
      </c>
      <c r="F122" s="87">
        <v>122.99</v>
      </c>
      <c r="G122" s="79">
        <f t="shared" si="6"/>
        <v>61.494999999999997</v>
      </c>
    </row>
    <row r="123" spans="1:7" ht="15" customHeight="1" x14ac:dyDescent="0.25">
      <c r="A123" s="93" t="s">
        <v>408</v>
      </c>
      <c r="B123" s="84">
        <v>3221</v>
      </c>
      <c r="C123" s="94" t="s">
        <v>383</v>
      </c>
      <c r="D123" s="86">
        <v>600</v>
      </c>
      <c r="E123" s="86">
        <v>600</v>
      </c>
      <c r="F123" s="87">
        <v>585.88</v>
      </c>
      <c r="G123" s="79">
        <f t="shared" si="6"/>
        <v>97.646666666666675</v>
      </c>
    </row>
    <row r="124" spans="1:7" ht="15" customHeight="1" x14ac:dyDescent="0.25">
      <c r="A124" s="84" t="s">
        <v>284</v>
      </c>
      <c r="B124" s="84" t="s">
        <v>42</v>
      </c>
      <c r="C124" s="85" t="s">
        <v>226</v>
      </c>
      <c r="D124" s="86">
        <v>900</v>
      </c>
      <c r="E124" s="86">
        <v>900</v>
      </c>
      <c r="F124" s="87">
        <v>994.33</v>
      </c>
      <c r="G124" s="79">
        <f t="shared" si="6"/>
        <v>110.48111111111112</v>
      </c>
    </row>
    <row r="125" spans="1:7" ht="15" customHeight="1" x14ac:dyDescent="0.25">
      <c r="A125" s="84" t="s">
        <v>285</v>
      </c>
      <c r="B125" s="84" t="s">
        <v>42</v>
      </c>
      <c r="C125" s="85" t="s">
        <v>224</v>
      </c>
      <c r="D125" s="86">
        <v>900</v>
      </c>
      <c r="E125" s="86">
        <v>900</v>
      </c>
      <c r="F125" s="87">
        <v>571.94000000000005</v>
      </c>
      <c r="G125" s="79">
        <f t="shared" si="6"/>
        <v>63.548888888888897</v>
      </c>
    </row>
    <row r="126" spans="1:7" ht="15" customHeight="1" x14ac:dyDescent="0.25">
      <c r="A126" s="84" t="s">
        <v>286</v>
      </c>
      <c r="B126" s="84" t="s">
        <v>46</v>
      </c>
      <c r="C126" s="85" t="s">
        <v>205</v>
      </c>
      <c r="D126" s="86">
        <v>1500</v>
      </c>
      <c r="E126" s="86">
        <v>1500</v>
      </c>
      <c r="F126" s="87">
        <v>1472.02</v>
      </c>
      <c r="G126" s="79">
        <f t="shared" si="6"/>
        <v>98.134666666666675</v>
      </c>
    </row>
    <row r="127" spans="1:7" ht="15" customHeight="1" x14ac:dyDescent="0.25">
      <c r="A127" s="84" t="s">
        <v>287</v>
      </c>
      <c r="B127" s="84" t="s">
        <v>46</v>
      </c>
      <c r="C127" s="85" t="s">
        <v>203</v>
      </c>
      <c r="D127" s="86">
        <v>1300</v>
      </c>
      <c r="E127" s="86">
        <v>1300</v>
      </c>
      <c r="F127" s="87">
        <v>1300</v>
      </c>
      <c r="G127" s="79">
        <f t="shared" si="6"/>
        <v>100</v>
      </c>
    </row>
    <row r="128" spans="1:7" ht="15" customHeight="1" x14ac:dyDescent="0.25">
      <c r="A128" s="84" t="s">
        <v>288</v>
      </c>
      <c r="B128" s="84" t="s">
        <v>52</v>
      </c>
      <c r="C128" s="85" t="s">
        <v>53</v>
      </c>
      <c r="D128" s="86">
        <v>200</v>
      </c>
      <c r="E128" s="86">
        <v>200</v>
      </c>
      <c r="F128" s="87">
        <v>0</v>
      </c>
      <c r="G128" s="79">
        <f t="shared" si="6"/>
        <v>0</v>
      </c>
    </row>
    <row r="129" spans="1:7" ht="15" customHeight="1" x14ac:dyDescent="0.25">
      <c r="A129" s="57" t="s">
        <v>0</v>
      </c>
      <c r="B129" s="57" t="s">
        <v>54</v>
      </c>
      <c r="C129" s="83" t="s">
        <v>55</v>
      </c>
      <c r="D129" s="82">
        <f>D130</f>
        <v>100</v>
      </c>
      <c r="E129" s="82">
        <f>E130</f>
        <v>100</v>
      </c>
      <c r="F129" s="82">
        <f>F130</f>
        <v>0</v>
      </c>
      <c r="G129" s="79">
        <f t="shared" si="6"/>
        <v>0</v>
      </c>
    </row>
    <row r="130" spans="1:7" ht="15" customHeight="1" x14ac:dyDescent="0.25">
      <c r="A130" s="84" t="s">
        <v>289</v>
      </c>
      <c r="B130" s="84" t="s">
        <v>70</v>
      </c>
      <c r="C130" s="85" t="s">
        <v>269</v>
      </c>
      <c r="D130" s="86">
        <v>100</v>
      </c>
      <c r="E130" s="86">
        <v>100</v>
      </c>
      <c r="F130" s="87">
        <v>0</v>
      </c>
      <c r="G130" s="79">
        <f t="shared" si="6"/>
        <v>0</v>
      </c>
    </row>
    <row r="131" spans="1:7" ht="15" customHeight="1" x14ac:dyDescent="0.25">
      <c r="A131" s="57" t="s">
        <v>0</v>
      </c>
      <c r="B131" s="57" t="s">
        <v>72</v>
      </c>
      <c r="C131" s="83" t="s">
        <v>73</v>
      </c>
      <c r="D131" s="82">
        <f>D132</f>
        <v>200</v>
      </c>
      <c r="E131" s="82">
        <f>E132</f>
        <v>200</v>
      </c>
      <c r="F131" s="82">
        <f>F132</f>
        <v>0</v>
      </c>
      <c r="G131" s="79">
        <f t="shared" si="6"/>
        <v>0</v>
      </c>
    </row>
    <row r="132" spans="1:7" ht="15" customHeight="1" x14ac:dyDescent="0.25">
      <c r="A132" s="84" t="s">
        <v>290</v>
      </c>
      <c r="B132" s="84" t="s">
        <v>78</v>
      </c>
      <c r="C132" s="85" t="s">
        <v>73</v>
      </c>
      <c r="D132" s="86">
        <v>200</v>
      </c>
      <c r="E132" s="86">
        <v>200</v>
      </c>
      <c r="F132" s="87">
        <v>0</v>
      </c>
      <c r="G132" s="79">
        <f t="shared" si="6"/>
        <v>0</v>
      </c>
    </row>
    <row r="133" spans="1:7" ht="15" customHeight="1" x14ac:dyDescent="0.25">
      <c r="A133" s="113" t="s">
        <v>177</v>
      </c>
      <c r="B133" s="113" t="s">
        <v>291</v>
      </c>
      <c r="C133" s="114" t="s">
        <v>292</v>
      </c>
      <c r="D133" s="115">
        <f>D134+D139</f>
        <v>5000</v>
      </c>
      <c r="E133" s="115">
        <f>E134+E139</f>
        <v>5000</v>
      </c>
      <c r="F133" s="115">
        <f>F134+F139</f>
        <v>4664.41</v>
      </c>
      <c r="G133" s="116">
        <f t="shared" si="6"/>
        <v>93.288200000000003</v>
      </c>
    </row>
    <row r="134" spans="1:7" ht="15" customHeight="1" x14ac:dyDescent="0.25">
      <c r="A134" s="80" t="s">
        <v>0</v>
      </c>
      <c r="B134" s="80" t="s">
        <v>12</v>
      </c>
      <c r="C134" s="81" t="s">
        <v>3</v>
      </c>
      <c r="D134" s="88">
        <f t="shared" ref="D134:F134" si="10">D135</f>
        <v>2850</v>
      </c>
      <c r="E134" s="88">
        <f t="shared" si="10"/>
        <v>2850</v>
      </c>
      <c r="F134" s="88">
        <f t="shared" si="10"/>
        <v>2515.75</v>
      </c>
      <c r="G134" s="79">
        <f t="shared" si="6"/>
        <v>88.271929824561397</v>
      </c>
    </row>
    <row r="135" spans="1:7" ht="15" customHeight="1" x14ac:dyDescent="0.25">
      <c r="A135" s="57" t="s">
        <v>0</v>
      </c>
      <c r="B135" s="57" t="s">
        <v>28</v>
      </c>
      <c r="C135" s="83" t="s">
        <v>29</v>
      </c>
      <c r="D135" s="82">
        <f>D136</f>
        <v>2850</v>
      </c>
      <c r="E135" s="82">
        <f>E136</f>
        <v>2850</v>
      </c>
      <c r="F135" s="82">
        <f>F136</f>
        <v>2515.75</v>
      </c>
      <c r="G135" s="79">
        <f t="shared" si="6"/>
        <v>88.271929824561397</v>
      </c>
    </row>
    <row r="136" spans="1:7" ht="15" customHeight="1" x14ac:dyDescent="0.25">
      <c r="A136" s="57" t="s">
        <v>0</v>
      </c>
      <c r="B136" s="57" t="s">
        <v>40</v>
      </c>
      <c r="C136" s="83" t="s">
        <v>41</v>
      </c>
      <c r="D136" s="82">
        <f>D137+D138</f>
        <v>2850</v>
      </c>
      <c r="E136" s="82">
        <f>E137+E138</f>
        <v>2850</v>
      </c>
      <c r="F136" s="82">
        <f>F137+F138</f>
        <v>2515.75</v>
      </c>
      <c r="G136" s="79">
        <f t="shared" si="6"/>
        <v>88.271929824561397</v>
      </c>
    </row>
    <row r="137" spans="1:7" ht="15" customHeight="1" x14ac:dyDescent="0.25">
      <c r="A137" s="93" t="s">
        <v>409</v>
      </c>
      <c r="B137" s="84" t="s">
        <v>42</v>
      </c>
      <c r="C137" s="94" t="s">
        <v>199</v>
      </c>
      <c r="D137" s="95">
        <v>1200</v>
      </c>
      <c r="E137" s="95">
        <v>1200</v>
      </c>
      <c r="F137" s="87">
        <v>901.95</v>
      </c>
      <c r="G137" s="79">
        <f t="shared" si="6"/>
        <v>75.162499999999994</v>
      </c>
    </row>
    <row r="138" spans="1:7" ht="15" customHeight="1" x14ac:dyDescent="0.25">
      <c r="A138" s="93"/>
      <c r="B138" s="84">
        <v>3225</v>
      </c>
      <c r="C138" s="94" t="s">
        <v>184</v>
      </c>
      <c r="D138" s="95">
        <v>1650</v>
      </c>
      <c r="E138" s="95">
        <v>1650</v>
      </c>
      <c r="F138" s="87">
        <v>1613.8</v>
      </c>
      <c r="G138" s="79">
        <f t="shared" si="6"/>
        <v>97.806060606060612</v>
      </c>
    </row>
    <row r="139" spans="1:7" ht="15" customHeight="1" x14ac:dyDescent="0.25">
      <c r="A139" s="93"/>
      <c r="B139" s="80" t="s">
        <v>91</v>
      </c>
      <c r="C139" s="81" t="s">
        <v>4</v>
      </c>
      <c r="D139" s="164">
        <f t="shared" ref="D139:F141" si="11">D140</f>
        <v>2150</v>
      </c>
      <c r="E139" s="164">
        <f t="shared" si="11"/>
        <v>2150</v>
      </c>
      <c r="F139" s="164">
        <f t="shared" si="11"/>
        <v>2148.66</v>
      </c>
      <c r="G139" s="79">
        <f t="shared" si="6"/>
        <v>99.937674418604644</v>
      </c>
    </row>
    <row r="140" spans="1:7" ht="15" customHeight="1" x14ac:dyDescent="0.25">
      <c r="A140" s="93"/>
      <c r="B140" s="57" t="s">
        <v>92</v>
      </c>
      <c r="C140" s="83" t="s">
        <v>93</v>
      </c>
      <c r="D140" s="164">
        <f t="shared" si="11"/>
        <v>2150</v>
      </c>
      <c r="E140" s="164">
        <f t="shared" si="11"/>
        <v>2150</v>
      </c>
      <c r="F140" s="164">
        <f t="shared" si="11"/>
        <v>2148.66</v>
      </c>
      <c r="G140" s="79">
        <f t="shared" si="6"/>
        <v>99.937674418604644</v>
      </c>
    </row>
    <row r="141" spans="1:7" ht="15" customHeight="1" x14ac:dyDescent="0.25">
      <c r="A141" s="93"/>
      <c r="B141" s="57" t="s">
        <v>96</v>
      </c>
      <c r="C141" s="83" t="s">
        <v>97</v>
      </c>
      <c r="D141" s="164">
        <f t="shared" si="11"/>
        <v>2150</v>
      </c>
      <c r="E141" s="164">
        <f t="shared" si="11"/>
        <v>2150</v>
      </c>
      <c r="F141" s="164">
        <f t="shared" si="11"/>
        <v>2148.66</v>
      </c>
      <c r="G141" s="79">
        <f t="shared" si="6"/>
        <v>99.937674418604644</v>
      </c>
    </row>
    <row r="142" spans="1:7" ht="15" customHeight="1" x14ac:dyDescent="0.25">
      <c r="A142" s="93" t="s">
        <v>410</v>
      </c>
      <c r="B142" s="84">
        <v>4221</v>
      </c>
      <c r="C142" s="94" t="s">
        <v>99</v>
      </c>
      <c r="D142" s="95">
        <v>2150</v>
      </c>
      <c r="E142" s="95">
        <v>2150</v>
      </c>
      <c r="F142" s="87">
        <v>2148.66</v>
      </c>
      <c r="G142" s="79">
        <f t="shared" si="6"/>
        <v>99.937674418604644</v>
      </c>
    </row>
    <row r="143" spans="1:7" ht="15" customHeight="1" x14ac:dyDescent="0.25">
      <c r="A143" s="167"/>
      <c r="B143" s="96"/>
      <c r="C143" s="168"/>
      <c r="D143" s="168"/>
      <c r="E143" s="169"/>
      <c r="F143" s="99"/>
      <c r="G143" s="79" t="s">
        <v>106</v>
      </c>
    </row>
    <row r="144" spans="1:7" ht="15" customHeight="1" x14ac:dyDescent="0.25">
      <c r="A144" s="96"/>
      <c r="B144" s="96"/>
      <c r="C144" s="97"/>
      <c r="D144" s="97"/>
      <c r="E144" s="98"/>
      <c r="F144" s="99"/>
      <c r="G144" s="79" t="s">
        <v>106</v>
      </c>
    </row>
    <row r="145" spans="1:9" ht="15" customHeight="1" x14ac:dyDescent="0.25">
      <c r="A145" s="110" t="s">
        <v>175</v>
      </c>
      <c r="B145" s="110" t="s">
        <v>293</v>
      </c>
      <c r="C145" s="111" t="s">
        <v>294</v>
      </c>
      <c r="D145" s="112">
        <f>D146+D185+D193</f>
        <v>9500</v>
      </c>
      <c r="E145" s="112">
        <f>E146+E185+E193</f>
        <v>9500</v>
      </c>
      <c r="F145" s="112">
        <f>F146+F185+F193</f>
        <v>7559.87</v>
      </c>
      <c r="G145" s="190">
        <f t="shared" si="6"/>
        <v>79.577578947368423</v>
      </c>
    </row>
    <row r="146" spans="1:9" ht="15" customHeight="1" x14ac:dyDescent="0.25">
      <c r="A146" s="113" t="s">
        <v>177</v>
      </c>
      <c r="B146" s="113" t="s">
        <v>178</v>
      </c>
      <c r="C146" s="114" t="s">
        <v>179</v>
      </c>
      <c r="D146" s="115">
        <f>D147</f>
        <v>5200</v>
      </c>
      <c r="E146" s="115">
        <f>E147</f>
        <v>5200</v>
      </c>
      <c r="F146" s="115">
        <f>F147</f>
        <v>4944.1899999999996</v>
      </c>
      <c r="G146" s="116">
        <f t="shared" ref="G146:G209" si="12">F146/E146*100</f>
        <v>95.080576923076919</v>
      </c>
    </row>
    <row r="147" spans="1:9" ht="15" customHeight="1" x14ac:dyDescent="0.25">
      <c r="A147" s="80" t="s">
        <v>0</v>
      </c>
      <c r="B147" s="80" t="s">
        <v>12</v>
      </c>
      <c r="C147" s="81" t="s">
        <v>3</v>
      </c>
      <c r="D147" s="88">
        <f>D148+D155+D182</f>
        <v>5200</v>
      </c>
      <c r="E147" s="88">
        <f>E148+E155+E182</f>
        <v>5200</v>
      </c>
      <c r="F147" s="88">
        <f>F148+F155+F182</f>
        <v>4944.1899999999996</v>
      </c>
      <c r="G147" s="79">
        <f t="shared" si="12"/>
        <v>95.080576923076919</v>
      </c>
    </row>
    <row r="148" spans="1:9" ht="15" customHeight="1" x14ac:dyDescent="0.25">
      <c r="A148" s="57" t="s">
        <v>0</v>
      </c>
      <c r="B148" s="57" t="s">
        <v>13</v>
      </c>
      <c r="C148" s="83" t="s">
        <v>14</v>
      </c>
      <c r="D148" s="82">
        <f>D149+D151+D153</f>
        <v>2360</v>
      </c>
      <c r="E148" s="82">
        <f>E149+E151+E153</f>
        <v>2360</v>
      </c>
      <c r="F148" s="82">
        <f>F149+F151+F153</f>
        <v>2340.4899999999998</v>
      </c>
      <c r="G148" s="79">
        <f t="shared" si="12"/>
        <v>99.173305084745749</v>
      </c>
      <c r="I148" s="63" t="s">
        <v>106</v>
      </c>
    </row>
    <row r="149" spans="1:9" ht="15" customHeight="1" x14ac:dyDescent="0.25">
      <c r="A149" s="57" t="s">
        <v>0</v>
      </c>
      <c r="B149" s="57" t="s">
        <v>15</v>
      </c>
      <c r="C149" s="83" t="s">
        <v>16</v>
      </c>
      <c r="D149" s="82">
        <f>D150</f>
        <v>1700</v>
      </c>
      <c r="E149" s="82">
        <f>E150</f>
        <v>1700</v>
      </c>
      <c r="F149" s="82">
        <f>F150</f>
        <v>1700</v>
      </c>
      <c r="G149" s="79">
        <f t="shared" si="12"/>
        <v>100</v>
      </c>
    </row>
    <row r="150" spans="1:9" ht="15" customHeight="1" x14ac:dyDescent="0.25">
      <c r="A150" s="84" t="s">
        <v>295</v>
      </c>
      <c r="B150" s="84" t="s">
        <v>17</v>
      </c>
      <c r="C150" s="85" t="s">
        <v>296</v>
      </c>
      <c r="D150" s="86">
        <v>1700</v>
      </c>
      <c r="E150" s="86">
        <v>1700</v>
      </c>
      <c r="F150" s="87">
        <v>1700</v>
      </c>
      <c r="G150" s="79">
        <f t="shared" si="12"/>
        <v>100</v>
      </c>
    </row>
    <row r="151" spans="1:9" ht="15" customHeight="1" x14ac:dyDescent="0.25">
      <c r="A151" s="57" t="s">
        <v>0</v>
      </c>
      <c r="B151" s="57" t="s">
        <v>19</v>
      </c>
      <c r="C151" s="83" t="s">
        <v>20</v>
      </c>
      <c r="D151" s="82">
        <f>D152</f>
        <v>360</v>
      </c>
      <c r="E151" s="82">
        <f>E152</f>
        <v>360</v>
      </c>
      <c r="F151" s="82">
        <f>F152</f>
        <v>360</v>
      </c>
      <c r="G151" s="79">
        <f t="shared" si="12"/>
        <v>100</v>
      </c>
    </row>
    <row r="152" spans="1:9" ht="15" customHeight="1" x14ac:dyDescent="0.25">
      <c r="A152" s="84" t="s">
        <v>297</v>
      </c>
      <c r="B152" s="84" t="s">
        <v>21</v>
      </c>
      <c r="C152" s="85" t="s">
        <v>298</v>
      </c>
      <c r="D152" s="86">
        <v>360</v>
      </c>
      <c r="E152" s="86">
        <v>360</v>
      </c>
      <c r="F152" s="87">
        <v>360</v>
      </c>
      <c r="G152" s="79">
        <f t="shared" si="12"/>
        <v>100</v>
      </c>
    </row>
    <row r="153" spans="1:9" ht="15" customHeight="1" x14ac:dyDescent="0.25">
      <c r="A153" s="57" t="s">
        <v>0</v>
      </c>
      <c r="B153" s="57" t="s">
        <v>22</v>
      </c>
      <c r="C153" s="83" t="s">
        <v>23</v>
      </c>
      <c r="D153" s="82">
        <f>D154</f>
        <v>300</v>
      </c>
      <c r="E153" s="82">
        <f>E154</f>
        <v>300</v>
      </c>
      <c r="F153" s="82">
        <f>F154</f>
        <v>280.49</v>
      </c>
      <c r="G153" s="79">
        <f t="shared" si="12"/>
        <v>93.49666666666667</v>
      </c>
    </row>
    <row r="154" spans="1:9" ht="15" customHeight="1" x14ac:dyDescent="0.25">
      <c r="A154" s="84" t="s">
        <v>299</v>
      </c>
      <c r="B154" s="149">
        <v>3132</v>
      </c>
      <c r="C154" s="89" t="s">
        <v>300</v>
      </c>
      <c r="D154" s="86">
        <v>300</v>
      </c>
      <c r="E154" s="86">
        <v>300</v>
      </c>
      <c r="F154" s="87">
        <v>280.49</v>
      </c>
      <c r="G154" s="79">
        <f t="shared" si="12"/>
        <v>93.49666666666667</v>
      </c>
    </row>
    <row r="155" spans="1:9" ht="15" customHeight="1" x14ac:dyDescent="0.25">
      <c r="A155" s="57" t="s">
        <v>0</v>
      </c>
      <c r="B155" s="57" t="s">
        <v>28</v>
      </c>
      <c r="C155" s="83" t="s">
        <v>29</v>
      </c>
      <c r="D155" s="82">
        <f>D156+D160+D169+D178</f>
        <v>2690</v>
      </c>
      <c r="E155" s="82">
        <f>E156+E160+E169+E178</f>
        <v>2690</v>
      </c>
      <c r="F155" s="82">
        <f>F156+F160+F169+F178</f>
        <v>2453.6999999999998</v>
      </c>
      <c r="G155" s="79">
        <f t="shared" si="12"/>
        <v>91.215613382899619</v>
      </c>
    </row>
    <row r="156" spans="1:9" ht="15" customHeight="1" x14ac:dyDescent="0.25">
      <c r="A156" s="57" t="s">
        <v>0</v>
      </c>
      <c r="B156" s="57" t="s">
        <v>30</v>
      </c>
      <c r="C156" s="83" t="s">
        <v>31</v>
      </c>
      <c r="D156" s="82">
        <f>D157+D158+D159</f>
        <v>207</v>
      </c>
      <c r="E156" s="82">
        <f>E157+E158+E159</f>
        <v>207</v>
      </c>
      <c r="F156" s="82">
        <f>F157+F158+F159</f>
        <v>207</v>
      </c>
      <c r="G156" s="79">
        <f t="shared" si="12"/>
        <v>100</v>
      </c>
    </row>
    <row r="157" spans="1:9" ht="15" customHeight="1" x14ac:dyDescent="0.25">
      <c r="B157" s="150">
        <v>3211</v>
      </c>
      <c r="C157" s="151" t="s">
        <v>301</v>
      </c>
      <c r="D157" s="151">
        <v>0</v>
      </c>
      <c r="E157" s="151">
        <v>0</v>
      </c>
      <c r="F157" s="151">
        <v>0</v>
      </c>
      <c r="G157" s="79" t="e">
        <f t="shared" si="12"/>
        <v>#DIV/0!</v>
      </c>
    </row>
    <row r="158" spans="1:9" ht="15" customHeight="1" x14ac:dyDescent="0.25">
      <c r="A158" s="84" t="s">
        <v>302</v>
      </c>
      <c r="B158" s="93" t="s">
        <v>34</v>
      </c>
      <c r="C158" s="94" t="s">
        <v>303</v>
      </c>
      <c r="D158" s="95">
        <v>207</v>
      </c>
      <c r="E158" s="95">
        <v>207</v>
      </c>
      <c r="F158" s="152">
        <v>207</v>
      </c>
      <c r="G158" s="79">
        <f t="shared" si="12"/>
        <v>100</v>
      </c>
    </row>
    <row r="159" spans="1:9" ht="15" customHeight="1" x14ac:dyDescent="0.25">
      <c r="A159" s="84"/>
      <c r="B159" s="93">
        <v>3213</v>
      </c>
      <c r="C159" s="94" t="s">
        <v>304</v>
      </c>
      <c r="D159" s="95">
        <v>0</v>
      </c>
      <c r="E159" s="95">
        <v>0</v>
      </c>
      <c r="F159" s="152">
        <v>0</v>
      </c>
      <c r="G159" s="79" t="e">
        <f t="shared" si="12"/>
        <v>#DIV/0!</v>
      </c>
    </row>
    <row r="160" spans="1:9" ht="15" customHeight="1" x14ac:dyDescent="0.25">
      <c r="A160" s="57" t="s">
        <v>0</v>
      </c>
      <c r="B160" s="57" t="s">
        <v>40</v>
      </c>
      <c r="C160" s="83" t="s">
        <v>41</v>
      </c>
      <c r="D160" s="82">
        <f>SUM(D161:D168)</f>
        <v>1910</v>
      </c>
      <c r="E160" s="82">
        <f>SUM(E161:E168)</f>
        <v>1910</v>
      </c>
      <c r="F160" s="82">
        <f>SUM(F161:F168)</f>
        <v>1761.82</v>
      </c>
      <c r="G160" s="79">
        <f t="shared" si="12"/>
        <v>92.241884816753924</v>
      </c>
    </row>
    <row r="161" spans="1:7" ht="15" customHeight="1" x14ac:dyDescent="0.25">
      <c r="A161" s="93" t="s">
        <v>411</v>
      </c>
      <c r="B161" s="93">
        <v>3221</v>
      </c>
      <c r="C161" s="94" t="s">
        <v>305</v>
      </c>
      <c r="D161" s="95">
        <v>100</v>
      </c>
      <c r="E161" s="95">
        <v>100</v>
      </c>
      <c r="F161" s="95">
        <v>74.33</v>
      </c>
      <c r="G161" s="79">
        <f t="shared" si="12"/>
        <v>74.33</v>
      </c>
    </row>
    <row r="162" spans="1:7" ht="15" customHeight="1" x14ac:dyDescent="0.25">
      <c r="A162" s="84" t="s">
        <v>306</v>
      </c>
      <c r="B162" s="84" t="s">
        <v>42</v>
      </c>
      <c r="C162" s="85" t="s">
        <v>224</v>
      </c>
      <c r="D162" s="86">
        <v>350</v>
      </c>
      <c r="E162" s="86">
        <v>350</v>
      </c>
      <c r="F162" s="87">
        <v>320.66000000000003</v>
      </c>
      <c r="G162" s="79">
        <f t="shared" si="12"/>
        <v>91.617142857142866</v>
      </c>
    </row>
    <row r="163" spans="1:7" ht="15" customHeight="1" x14ac:dyDescent="0.25">
      <c r="A163" s="84" t="s">
        <v>307</v>
      </c>
      <c r="B163" s="84" t="s">
        <v>42</v>
      </c>
      <c r="C163" s="85" t="s">
        <v>226</v>
      </c>
      <c r="D163" s="86">
        <v>350</v>
      </c>
      <c r="E163" s="86">
        <v>350</v>
      </c>
      <c r="F163" s="87">
        <v>350</v>
      </c>
      <c r="G163" s="79">
        <f t="shared" si="12"/>
        <v>100</v>
      </c>
    </row>
    <row r="164" spans="1:7" ht="15" customHeight="1" x14ac:dyDescent="0.25">
      <c r="A164" s="84" t="s">
        <v>308</v>
      </c>
      <c r="B164" s="84" t="s">
        <v>46</v>
      </c>
      <c r="C164" s="85" t="s">
        <v>203</v>
      </c>
      <c r="D164" s="86">
        <v>300</v>
      </c>
      <c r="E164" s="86">
        <v>300</v>
      </c>
      <c r="F164" s="87">
        <v>236.59</v>
      </c>
      <c r="G164" s="79">
        <f t="shared" si="12"/>
        <v>78.86333333333333</v>
      </c>
    </row>
    <row r="165" spans="1:7" ht="15" customHeight="1" x14ac:dyDescent="0.25">
      <c r="A165" s="84" t="s">
        <v>309</v>
      </c>
      <c r="B165" s="84" t="s">
        <v>46</v>
      </c>
      <c r="C165" s="85" t="s">
        <v>205</v>
      </c>
      <c r="D165" s="86">
        <v>700</v>
      </c>
      <c r="E165" s="86">
        <v>700</v>
      </c>
      <c r="F165" s="87">
        <v>700</v>
      </c>
      <c r="G165" s="79">
        <f t="shared" si="12"/>
        <v>100</v>
      </c>
    </row>
    <row r="166" spans="1:7" ht="15" customHeight="1" x14ac:dyDescent="0.25">
      <c r="A166" s="84" t="s">
        <v>310</v>
      </c>
      <c r="B166" s="84" t="s">
        <v>48</v>
      </c>
      <c r="C166" s="85" t="s">
        <v>311</v>
      </c>
      <c r="D166" s="86">
        <v>10</v>
      </c>
      <c r="E166" s="86">
        <v>10</v>
      </c>
      <c r="F166" s="87">
        <v>8.64</v>
      </c>
      <c r="G166" s="79">
        <f t="shared" si="12"/>
        <v>86.4</v>
      </c>
    </row>
    <row r="167" spans="1:7" ht="15" customHeight="1" x14ac:dyDescent="0.25">
      <c r="A167" s="84" t="s">
        <v>312</v>
      </c>
      <c r="B167" s="84" t="s">
        <v>50</v>
      </c>
      <c r="C167" s="85" t="s">
        <v>184</v>
      </c>
      <c r="D167" s="86">
        <v>0</v>
      </c>
      <c r="E167" s="86">
        <v>0</v>
      </c>
      <c r="F167" s="87">
        <v>0</v>
      </c>
      <c r="G167" s="79" t="e">
        <f t="shared" si="12"/>
        <v>#DIV/0!</v>
      </c>
    </row>
    <row r="168" spans="1:7" ht="15" customHeight="1" x14ac:dyDescent="0.25">
      <c r="A168" s="93" t="s">
        <v>412</v>
      </c>
      <c r="B168" s="84">
        <v>3227</v>
      </c>
      <c r="C168" s="94" t="s">
        <v>53</v>
      </c>
      <c r="D168" s="86">
        <v>100</v>
      </c>
      <c r="E168" s="86">
        <v>100</v>
      </c>
      <c r="F168" s="87">
        <v>71.599999999999994</v>
      </c>
      <c r="G168" s="79">
        <f t="shared" si="12"/>
        <v>71.599999999999994</v>
      </c>
    </row>
    <row r="169" spans="1:7" ht="15" customHeight="1" x14ac:dyDescent="0.25">
      <c r="A169" s="57" t="s">
        <v>0</v>
      </c>
      <c r="B169" s="57" t="s">
        <v>54</v>
      </c>
      <c r="C169" s="83" t="s">
        <v>55</v>
      </c>
      <c r="D169" s="82">
        <f>SUM(D170:D177)</f>
        <v>543</v>
      </c>
      <c r="E169" s="82">
        <f>SUM(E170:E177)</f>
        <v>543</v>
      </c>
      <c r="F169" s="82">
        <f>SUM(F170:F177)</f>
        <v>469.86</v>
      </c>
      <c r="G169" s="79">
        <f t="shared" si="12"/>
        <v>86.530386740331494</v>
      </c>
    </row>
    <row r="170" spans="1:7" ht="15" customHeight="1" x14ac:dyDescent="0.25">
      <c r="A170" s="84" t="s">
        <v>313</v>
      </c>
      <c r="B170" s="84" t="s">
        <v>56</v>
      </c>
      <c r="C170" s="85" t="s">
        <v>244</v>
      </c>
      <c r="D170" s="86">
        <v>100</v>
      </c>
      <c r="E170" s="86">
        <v>100</v>
      </c>
      <c r="F170" s="87">
        <v>100</v>
      </c>
      <c r="G170" s="79">
        <f t="shared" si="12"/>
        <v>100</v>
      </c>
    </row>
    <row r="171" spans="1:7" ht="15" customHeight="1" x14ac:dyDescent="0.25">
      <c r="A171" s="84" t="s">
        <v>314</v>
      </c>
      <c r="B171" s="84" t="s">
        <v>58</v>
      </c>
      <c r="C171" s="85" t="s">
        <v>186</v>
      </c>
      <c r="D171" s="86">
        <v>100</v>
      </c>
      <c r="E171" s="86">
        <v>100</v>
      </c>
      <c r="F171" s="87">
        <v>86.98</v>
      </c>
      <c r="G171" s="79">
        <f t="shared" si="12"/>
        <v>86.98</v>
      </c>
    </row>
    <row r="172" spans="1:7" ht="15" customHeight="1" x14ac:dyDescent="0.25">
      <c r="A172" s="93" t="s">
        <v>413</v>
      </c>
      <c r="B172" s="84">
        <v>3233</v>
      </c>
      <c r="C172" s="94" t="s">
        <v>61</v>
      </c>
      <c r="D172" s="86">
        <v>40</v>
      </c>
      <c r="E172" s="86">
        <v>40</v>
      </c>
      <c r="F172" s="87">
        <v>38.18</v>
      </c>
      <c r="G172" s="79">
        <f t="shared" si="12"/>
        <v>95.45</v>
      </c>
    </row>
    <row r="173" spans="1:7" ht="15" customHeight="1" x14ac:dyDescent="0.25">
      <c r="A173" s="84" t="s">
        <v>315</v>
      </c>
      <c r="B173" s="84" t="s">
        <v>62</v>
      </c>
      <c r="C173" s="85" t="s">
        <v>316</v>
      </c>
      <c r="D173" s="86">
        <v>50</v>
      </c>
      <c r="E173" s="86">
        <v>50</v>
      </c>
      <c r="F173" s="87">
        <v>50</v>
      </c>
      <c r="G173" s="79">
        <f t="shared" si="12"/>
        <v>100</v>
      </c>
    </row>
    <row r="174" spans="1:7" ht="15" customHeight="1" x14ac:dyDescent="0.25">
      <c r="A174" s="84"/>
      <c r="B174" s="84">
        <v>3234</v>
      </c>
      <c r="C174" s="94" t="s">
        <v>257</v>
      </c>
      <c r="D174" s="86">
        <v>0</v>
      </c>
      <c r="E174" s="86">
        <v>0</v>
      </c>
      <c r="F174" s="87">
        <v>0</v>
      </c>
      <c r="G174" s="79" t="e">
        <f t="shared" si="12"/>
        <v>#DIV/0!</v>
      </c>
    </row>
    <row r="175" spans="1:7" ht="15" customHeight="1" x14ac:dyDescent="0.25">
      <c r="A175" s="84" t="s">
        <v>317</v>
      </c>
      <c r="B175" s="84" t="s">
        <v>64</v>
      </c>
      <c r="C175" s="94" t="s">
        <v>373</v>
      </c>
      <c r="D175" s="86">
        <v>93</v>
      </c>
      <c r="E175" s="86">
        <v>93</v>
      </c>
      <c r="F175" s="87">
        <v>34.700000000000003</v>
      </c>
      <c r="G175" s="79">
        <f t="shared" si="12"/>
        <v>37.311827956989255</v>
      </c>
    </row>
    <row r="176" spans="1:7" ht="15" customHeight="1" x14ac:dyDescent="0.25">
      <c r="A176" s="84" t="s">
        <v>318</v>
      </c>
      <c r="B176" s="84" t="s">
        <v>68</v>
      </c>
      <c r="C176" s="85" t="s">
        <v>265</v>
      </c>
      <c r="D176" s="86">
        <v>160</v>
      </c>
      <c r="E176" s="86">
        <v>160</v>
      </c>
      <c r="F176" s="87">
        <v>160</v>
      </c>
      <c r="G176" s="79">
        <f t="shared" si="12"/>
        <v>100</v>
      </c>
    </row>
    <row r="177" spans="1:7" ht="15" customHeight="1" x14ac:dyDescent="0.25">
      <c r="A177" s="84"/>
      <c r="B177" s="84">
        <v>3239</v>
      </c>
      <c r="C177" s="94" t="s">
        <v>269</v>
      </c>
      <c r="D177" s="86">
        <v>0</v>
      </c>
      <c r="E177" s="86">
        <v>0</v>
      </c>
      <c r="F177" s="87">
        <v>0</v>
      </c>
      <c r="G177" s="79" t="e">
        <f t="shared" si="12"/>
        <v>#DIV/0!</v>
      </c>
    </row>
    <row r="178" spans="1:7" ht="15" customHeight="1" x14ac:dyDescent="0.25">
      <c r="A178" s="57" t="s">
        <v>0</v>
      </c>
      <c r="B178" s="57" t="s">
        <v>72</v>
      </c>
      <c r="C178" s="83" t="s">
        <v>73</v>
      </c>
      <c r="D178" s="82">
        <f>D179+D180</f>
        <v>30</v>
      </c>
      <c r="E178" s="82">
        <f>E179+E180</f>
        <v>30</v>
      </c>
      <c r="F178" s="82">
        <f>F179+F180</f>
        <v>15.02</v>
      </c>
      <c r="G178" s="79">
        <f t="shared" si="12"/>
        <v>50.06666666666667</v>
      </c>
    </row>
    <row r="179" spans="1:7" ht="15" customHeight="1" x14ac:dyDescent="0.25">
      <c r="A179" s="84" t="s">
        <v>319</v>
      </c>
      <c r="B179" s="84" t="s">
        <v>74</v>
      </c>
      <c r="C179" s="85" t="s">
        <v>320</v>
      </c>
      <c r="D179" s="86">
        <v>30</v>
      </c>
      <c r="E179" s="86">
        <v>30</v>
      </c>
      <c r="F179" s="87">
        <v>15.02</v>
      </c>
      <c r="G179" s="79">
        <f t="shared" si="12"/>
        <v>50.06666666666667</v>
      </c>
    </row>
    <row r="180" spans="1:7" ht="15" customHeight="1" x14ac:dyDescent="0.25">
      <c r="A180" s="84" t="s">
        <v>321</v>
      </c>
      <c r="B180" s="84" t="s">
        <v>78</v>
      </c>
      <c r="C180" s="85" t="s">
        <v>73</v>
      </c>
      <c r="D180" s="86">
        <v>0</v>
      </c>
      <c r="E180" s="86">
        <v>0</v>
      </c>
      <c r="F180" s="87">
        <v>0</v>
      </c>
      <c r="G180" s="79" t="e">
        <f t="shared" si="12"/>
        <v>#DIV/0!</v>
      </c>
    </row>
    <row r="181" spans="1:7" ht="15" customHeight="1" x14ac:dyDescent="0.25">
      <c r="A181" s="57" t="s">
        <v>0</v>
      </c>
      <c r="B181" s="57" t="s">
        <v>79</v>
      </c>
      <c r="C181" s="83" t="s">
        <v>80</v>
      </c>
      <c r="D181" s="82">
        <f>D182</f>
        <v>150</v>
      </c>
      <c r="E181" s="82">
        <f>E182</f>
        <v>150</v>
      </c>
      <c r="F181" s="82">
        <f>F182</f>
        <v>150</v>
      </c>
      <c r="G181" s="79">
        <f t="shared" si="12"/>
        <v>100</v>
      </c>
    </row>
    <row r="182" spans="1:7" ht="15" customHeight="1" x14ac:dyDescent="0.25">
      <c r="A182" s="57" t="s">
        <v>0</v>
      </c>
      <c r="B182" s="57" t="s">
        <v>85</v>
      </c>
      <c r="C182" s="83" t="s">
        <v>86</v>
      </c>
      <c r="D182" s="82">
        <f>D183+D184</f>
        <v>150</v>
      </c>
      <c r="E182" s="82">
        <f>E183+E184</f>
        <v>150</v>
      </c>
      <c r="F182" s="82">
        <f>F183+F184</f>
        <v>150</v>
      </c>
      <c r="G182" s="79">
        <f t="shared" si="12"/>
        <v>100</v>
      </c>
    </row>
    <row r="183" spans="1:7" ht="15" customHeight="1" x14ac:dyDescent="0.25">
      <c r="A183" s="84" t="s">
        <v>322</v>
      </c>
      <c r="B183" s="84" t="s">
        <v>87</v>
      </c>
      <c r="C183" s="85" t="s">
        <v>276</v>
      </c>
      <c r="D183" s="86">
        <v>150</v>
      </c>
      <c r="E183" s="86">
        <v>150</v>
      </c>
      <c r="F183" s="87">
        <v>150</v>
      </c>
      <c r="G183" s="79">
        <f t="shared" si="12"/>
        <v>100</v>
      </c>
    </row>
    <row r="184" spans="1:7" ht="15" customHeight="1" x14ac:dyDescent="0.25">
      <c r="A184" s="84" t="s">
        <v>323</v>
      </c>
      <c r="B184" s="84" t="s">
        <v>89</v>
      </c>
      <c r="C184" s="85" t="s">
        <v>73</v>
      </c>
      <c r="D184" s="86">
        <v>0</v>
      </c>
      <c r="E184" s="86">
        <v>0</v>
      </c>
      <c r="F184" s="87">
        <v>0</v>
      </c>
      <c r="G184" s="79" t="e">
        <f t="shared" si="12"/>
        <v>#DIV/0!</v>
      </c>
    </row>
    <row r="185" spans="1:7" ht="15" customHeight="1" x14ac:dyDescent="0.25">
      <c r="A185" s="113" t="s">
        <v>177</v>
      </c>
      <c r="B185" s="113" t="s">
        <v>206</v>
      </c>
      <c r="C185" s="114" t="s">
        <v>207</v>
      </c>
      <c r="D185" s="115">
        <f>D186</f>
        <v>800</v>
      </c>
      <c r="E185" s="115">
        <f>E186</f>
        <v>800</v>
      </c>
      <c r="F185" s="115">
        <f>F186</f>
        <v>608.93000000000006</v>
      </c>
      <c r="G185" s="116">
        <f t="shared" si="12"/>
        <v>76.116250000000008</v>
      </c>
    </row>
    <row r="186" spans="1:7" ht="15" customHeight="1" x14ac:dyDescent="0.25">
      <c r="A186" s="80" t="s">
        <v>0</v>
      </c>
      <c r="B186" s="80" t="s">
        <v>12</v>
      </c>
      <c r="C186" s="81" t="s">
        <v>3</v>
      </c>
      <c r="D186" s="88">
        <f t="shared" ref="D186:F186" si="13">D187</f>
        <v>800</v>
      </c>
      <c r="E186" s="88">
        <f t="shared" si="13"/>
        <v>800</v>
      </c>
      <c r="F186" s="88">
        <f t="shared" si="13"/>
        <v>608.93000000000006</v>
      </c>
      <c r="G186" s="79">
        <f t="shared" si="12"/>
        <v>76.116250000000008</v>
      </c>
    </row>
    <row r="187" spans="1:7" ht="15" customHeight="1" x14ac:dyDescent="0.25">
      <c r="A187" s="57" t="s">
        <v>0</v>
      </c>
      <c r="B187" s="57" t="s">
        <v>28</v>
      </c>
      <c r="C187" s="83" t="s">
        <v>29</v>
      </c>
      <c r="D187" s="82">
        <f>D188+D191</f>
        <v>800</v>
      </c>
      <c r="E187" s="82">
        <f>E188+E191</f>
        <v>800</v>
      </c>
      <c r="F187" s="82">
        <f>F188+F191</f>
        <v>608.93000000000006</v>
      </c>
      <c r="G187" s="79">
        <f t="shared" si="12"/>
        <v>76.116250000000008</v>
      </c>
    </row>
    <row r="188" spans="1:7" ht="15" customHeight="1" x14ac:dyDescent="0.25">
      <c r="A188" s="57" t="s">
        <v>0</v>
      </c>
      <c r="B188" s="57" t="s">
        <v>40</v>
      </c>
      <c r="C188" s="83" t="s">
        <v>41</v>
      </c>
      <c r="D188" s="82">
        <f>D189+D190</f>
        <v>600</v>
      </c>
      <c r="E188" s="82">
        <f>E189+E190</f>
        <v>600</v>
      </c>
      <c r="F188" s="82">
        <f>F189+F190</f>
        <v>464.93</v>
      </c>
      <c r="G188" s="79">
        <f t="shared" si="12"/>
        <v>77.488333333333344</v>
      </c>
    </row>
    <row r="189" spans="1:7" ht="15" customHeight="1" x14ac:dyDescent="0.25">
      <c r="A189" s="84" t="s">
        <v>324</v>
      </c>
      <c r="B189" s="84" t="s">
        <v>42</v>
      </c>
      <c r="C189" s="85" t="s">
        <v>325</v>
      </c>
      <c r="D189" s="86">
        <v>500</v>
      </c>
      <c r="E189" s="86">
        <v>500</v>
      </c>
      <c r="F189" s="87">
        <v>368.93</v>
      </c>
      <c r="G189" s="79">
        <f t="shared" si="12"/>
        <v>73.786000000000001</v>
      </c>
    </row>
    <row r="190" spans="1:7" ht="15" customHeight="1" x14ac:dyDescent="0.25">
      <c r="A190" s="84" t="s">
        <v>326</v>
      </c>
      <c r="B190" s="84" t="s">
        <v>42</v>
      </c>
      <c r="C190" s="85" t="s">
        <v>327</v>
      </c>
      <c r="D190" s="86">
        <v>100</v>
      </c>
      <c r="E190" s="86">
        <v>100</v>
      </c>
      <c r="F190" s="87">
        <v>96</v>
      </c>
      <c r="G190" s="79">
        <f t="shared" si="12"/>
        <v>96</v>
      </c>
    </row>
    <row r="191" spans="1:7" ht="15" customHeight="1" x14ac:dyDescent="0.25">
      <c r="A191" s="84"/>
      <c r="B191" s="57" t="s">
        <v>72</v>
      </c>
      <c r="C191" s="83" t="s">
        <v>73</v>
      </c>
      <c r="D191" s="164">
        <f>D192</f>
        <v>200</v>
      </c>
      <c r="E191" s="164">
        <f>E192</f>
        <v>200</v>
      </c>
      <c r="F191" s="164">
        <f>F192</f>
        <v>144</v>
      </c>
      <c r="G191" s="79">
        <f t="shared" si="12"/>
        <v>72</v>
      </c>
    </row>
    <row r="192" spans="1:7" ht="15" customHeight="1" x14ac:dyDescent="0.25">
      <c r="A192" s="67" t="s">
        <v>414</v>
      </c>
      <c r="B192" s="84" t="s">
        <v>78</v>
      </c>
      <c r="C192" s="85" t="s">
        <v>73</v>
      </c>
      <c r="D192" s="68">
        <v>200</v>
      </c>
      <c r="E192" s="68">
        <v>200</v>
      </c>
      <c r="F192" s="68">
        <v>144</v>
      </c>
      <c r="G192" s="79">
        <f t="shared" si="12"/>
        <v>72</v>
      </c>
    </row>
    <row r="193" spans="1:7" ht="15" customHeight="1" x14ac:dyDescent="0.25">
      <c r="A193" s="113" t="s">
        <v>177</v>
      </c>
      <c r="B193" s="113" t="s">
        <v>280</v>
      </c>
      <c r="C193" s="114" t="s">
        <v>281</v>
      </c>
      <c r="D193" s="115">
        <f>D194</f>
        <v>3500</v>
      </c>
      <c r="E193" s="115">
        <f>E194</f>
        <v>3500</v>
      </c>
      <c r="F193" s="115">
        <f>F194</f>
        <v>2006.75</v>
      </c>
      <c r="G193" s="116">
        <f t="shared" si="12"/>
        <v>57.335714285714289</v>
      </c>
    </row>
    <row r="194" spans="1:7" ht="15" customHeight="1" x14ac:dyDescent="0.25">
      <c r="A194" s="80" t="s">
        <v>0</v>
      </c>
      <c r="B194" s="80" t="s">
        <v>12</v>
      </c>
      <c r="C194" s="81" t="s">
        <v>3</v>
      </c>
      <c r="D194" s="88">
        <f t="shared" ref="D194:F194" si="14">D195</f>
        <v>3500</v>
      </c>
      <c r="E194" s="88">
        <f t="shared" si="14"/>
        <v>3500</v>
      </c>
      <c r="F194" s="88">
        <f t="shared" si="14"/>
        <v>2006.75</v>
      </c>
      <c r="G194" s="79">
        <f t="shared" si="12"/>
        <v>57.335714285714289</v>
      </c>
    </row>
    <row r="195" spans="1:7" ht="15" customHeight="1" x14ac:dyDescent="0.25">
      <c r="A195" s="57" t="s">
        <v>0</v>
      </c>
      <c r="B195" s="57" t="s">
        <v>28</v>
      </c>
      <c r="C195" s="83" t="s">
        <v>29</v>
      </c>
      <c r="D195" s="82">
        <f>D196+D198+D213+D215</f>
        <v>3500</v>
      </c>
      <c r="E195" s="82">
        <f>E196+E198+E213+E215</f>
        <v>3500</v>
      </c>
      <c r="F195" s="82">
        <f>F196+F198+F213+F215</f>
        <v>2006.75</v>
      </c>
      <c r="G195" s="79">
        <f t="shared" si="12"/>
        <v>57.335714285714289</v>
      </c>
    </row>
    <row r="196" spans="1:7" ht="15" customHeight="1" x14ac:dyDescent="0.25">
      <c r="A196" s="57" t="s">
        <v>0</v>
      </c>
      <c r="B196" s="57" t="s">
        <v>30</v>
      </c>
      <c r="C196" s="83" t="s">
        <v>31</v>
      </c>
      <c r="D196" s="82">
        <f>D197</f>
        <v>66</v>
      </c>
      <c r="E196" s="82">
        <f>E197</f>
        <v>66</v>
      </c>
      <c r="F196" s="82">
        <f>F197</f>
        <v>0</v>
      </c>
      <c r="G196" s="79">
        <f t="shared" si="12"/>
        <v>0</v>
      </c>
    </row>
    <row r="197" spans="1:7" ht="15" customHeight="1" x14ac:dyDescent="0.25">
      <c r="A197" s="84" t="s">
        <v>328</v>
      </c>
      <c r="B197" s="84" t="s">
        <v>32</v>
      </c>
      <c r="C197" s="85" t="s">
        <v>329</v>
      </c>
      <c r="D197" s="86">
        <v>66</v>
      </c>
      <c r="E197" s="86">
        <v>66</v>
      </c>
      <c r="F197" s="87">
        <v>0</v>
      </c>
      <c r="G197" s="79">
        <f t="shared" si="12"/>
        <v>0</v>
      </c>
    </row>
    <row r="198" spans="1:7" ht="15" customHeight="1" x14ac:dyDescent="0.25">
      <c r="A198" s="57" t="s">
        <v>0</v>
      </c>
      <c r="B198" s="57" t="s">
        <v>40</v>
      </c>
      <c r="C198" s="83" t="s">
        <v>41</v>
      </c>
      <c r="D198" s="82">
        <f>SUM(D199:D212)</f>
        <v>3434</v>
      </c>
      <c r="E198" s="82">
        <f>SUM(E199:E212)</f>
        <v>3434</v>
      </c>
      <c r="F198" s="82">
        <f>SUM(F199:F212)</f>
        <v>2006.75</v>
      </c>
      <c r="G198" s="79">
        <f t="shared" si="12"/>
        <v>58.437682003494459</v>
      </c>
    </row>
    <row r="199" spans="1:7" ht="15" customHeight="1" x14ac:dyDescent="0.25">
      <c r="A199" s="84" t="s">
        <v>330</v>
      </c>
      <c r="B199" s="84" t="s">
        <v>42</v>
      </c>
      <c r="C199" s="85" t="s">
        <v>224</v>
      </c>
      <c r="D199" s="86">
        <v>66</v>
      </c>
      <c r="E199" s="86">
        <v>66</v>
      </c>
      <c r="F199" s="87">
        <v>0</v>
      </c>
      <c r="G199" s="79">
        <f t="shared" si="12"/>
        <v>0</v>
      </c>
    </row>
    <row r="200" spans="1:7" ht="15" customHeight="1" x14ac:dyDescent="0.25">
      <c r="A200" s="84" t="s">
        <v>331</v>
      </c>
      <c r="B200" s="84" t="s">
        <v>42</v>
      </c>
      <c r="C200" s="85" t="s">
        <v>226</v>
      </c>
      <c r="D200" s="86">
        <v>66</v>
      </c>
      <c r="E200" s="86">
        <v>66</v>
      </c>
      <c r="F200" s="87">
        <v>0</v>
      </c>
      <c r="G200" s="79">
        <f t="shared" si="12"/>
        <v>0</v>
      </c>
    </row>
    <row r="201" spans="1:7" ht="15" customHeight="1" x14ac:dyDescent="0.25">
      <c r="A201" s="84" t="s">
        <v>332</v>
      </c>
      <c r="B201" s="84" t="s">
        <v>42</v>
      </c>
      <c r="C201" s="85" t="s">
        <v>325</v>
      </c>
      <c r="D201" s="86">
        <v>1700</v>
      </c>
      <c r="E201" s="86">
        <v>1700</v>
      </c>
      <c r="F201" s="87">
        <v>1319.08</v>
      </c>
      <c r="G201" s="79">
        <f t="shared" si="12"/>
        <v>77.592941176470589</v>
      </c>
    </row>
    <row r="202" spans="1:7" ht="15" customHeight="1" x14ac:dyDescent="0.25">
      <c r="A202" s="84" t="s">
        <v>333</v>
      </c>
      <c r="B202" s="84" t="s">
        <v>42</v>
      </c>
      <c r="C202" s="85" t="s">
        <v>334</v>
      </c>
      <c r="D202" s="86">
        <v>66</v>
      </c>
      <c r="E202" s="86">
        <v>66</v>
      </c>
      <c r="F202" s="87">
        <v>0</v>
      </c>
      <c r="G202" s="79">
        <f t="shared" si="12"/>
        <v>0</v>
      </c>
    </row>
    <row r="203" spans="1:7" ht="15" customHeight="1" x14ac:dyDescent="0.25">
      <c r="A203" s="84" t="s">
        <v>335</v>
      </c>
      <c r="B203" s="84" t="s">
        <v>42</v>
      </c>
      <c r="C203" s="85" t="s">
        <v>305</v>
      </c>
      <c r="D203" s="86">
        <v>66</v>
      </c>
      <c r="E203" s="86">
        <v>66</v>
      </c>
      <c r="F203" s="87">
        <v>0</v>
      </c>
      <c r="G203" s="79">
        <f t="shared" si="12"/>
        <v>0</v>
      </c>
    </row>
    <row r="204" spans="1:7" ht="15" customHeight="1" x14ac:dyDescent="0.25">
      <c r="A204" s="84" t="s">
        <v>336</v>
      </c>
      <c r="B204" s="84" t="s">
        <v>42</v>
      </c>
      <c r="C204" s="85" t="s">
        <v>337</v>
      </c>
      <c r="D204" s="86">
        <v>870</v>
      </c>
      <c r="E204" s="86">
        <v>870</v>
      </c>
      <c r="F204" s="87">
        <v>334.46</v>
      </c>
      <c r="G204" s="79">
        <f t="shared" si="12"/>
        <v>38.443678160919539</v>
      </c>
    </row>
    <row r="205" spans="1:7" ht="15" customHeight="1" x14ac:dyDescent="0.25">
      <c r="A205" s="93" t="s">
        <v>338</v>
      </c>
      <c r="B205" s="84">
        <v>3221</v>
      </c>
      <c r="C205" s="94" t="s">
        <v>232</v>
      </c>
      <c r="D205" s="86">
        <v>0</v>
      </c>
      <c r="E205" s="86">
        <v>0</v>
      </c>
      <c r="F205" s="87"/>
      <c r="G205" s="79" t="e">
        <f t="shared" si="12"/>
        <v>#DIV/0!</v>
      </c>
    </row>
    <row r="206" spans="1:7" ht="15" customHeight="1" x14ac:dyDescent="0.25">
      <c r="A206" s="84" t="s">
        <v>338</v>
      </c>
      <c r="B206" s="84" t="s">
        <v>42</v>
      </c>
      <c r="C206" s="85" t="s">
        <v>327</v>
      </c>
      <c r="D206" s="86">
        <v>0</v>
      </c>
      <c r="E206" s="86">
        <v>0</v>
      </c>
      <c r="F206" s="87">
        <v>0</v>
      </c>
      <c r="G206" s="79" t="e">
        <f t="shared" si="12"/>
        <v>#DIV/0!</v>
      </c>
    </row>
    <row r="207" spans="1:7" ht="15" customHeight="1" x14ac:dyDescent="0.25">
      <c r="A207" s="84" t="s">
        <v>339</v>
      </c>
      <c r="B207" s="84" t="s">
        <v>42</v>
      </c>
      <c r="C207" s="85" t="s">
        <v>340</v>
      </c>
      <c r="D207" s="86">
        <v>500</v>
      </c>
      <c r="E207" s="86">
        <v>500</v>
      </c>
      <c r="F207" s="87">
        <v>264.41000000000003</v>
      </c>
      <c r="G207" s="79">
        <f t="shared" si="12"/>
        <v>52.882000000000005</v>
      </c>
    </row>
    <row r="208" spans="1:7" ht="15" customHeight="1" x14ac:dyDescent="0.25">
      <c r="A208" s="84" t="s">
        <v>341</v>
      </c>
      <c r="B208" s="84" t="s">
        <v>46</v>
      </c>
      <c r="C208" s="85" t="s">
        <v>203</v>
      </c>
      <c r="D208" s="86">
        <v>0</v>
      </c>
      <c r="E208" s="86">
        <v>0</v>
      </c>
      <c r="F208" s="87">
        <v>0</v>
      </c>
      <c r="G208" s="79" t="e">
        <f t="shared" si="12"/>
        <v>#DIV/0!</v>
      </c>
    </row>
    <row r="209" spans="1:7" ht="15" customHeight="1" x14ac:dyDescent="0.25">
      <c r="A209" s="84" t="s">
        <v>342</v>
      </c>
      <c r="B209" s="84" t="s">
        <v>46</v>
      </c>
      <c r="C209" s="85" t="s">
        <v>205</v>
      </c>
      <c r="D209" s="86">
        <v>0</v>
      </c>
      <c r="E209" s="86">
        <v>0</v>
      </c>
      <c r="F209" s="87">
        <v>0</v>
      </c>
      <c r="G209" s="79" t="e">
        <f t="shared" si="12"/>
        <v>#DIV/0!</v>
      </c>
    </row>
    <row r="210" spans="1:7" ht="15" customHeight="1" x14ac:dyDescent="0.25">
      <c r="A210" s="84" t="s">
        <v>343</v>
      </c>
      <c r="B210" s="84" t="s">
        <v>48</v>
      </c>
      <c r="C210" s="85" t="s">
        <v>311</v>
      </c>
      <c r="D210" s="86">
        <v>0</v>
      </c>
      <c r="E210" s="86">
        <v>0</v>
      </c>
      <c r="F210" s="87">
        <v>0</v>
      </c>
      <c r="G210" s="79" t="e">
        <f t="shared" ref="G210:G216" si="15">F210/E210*100</f>
        <v>#DIV/0!</v>
      </c>
    </row>
    <row r="211" spans="1:7" ht="15" customHeight="1" x14ac:dyDescent="0.25">
      <c r="A211" s="84" t="s">
        <v>344</v>
      </c>
      <c r="B211" s="84" t="s">
        <v>50</v>
      </c>
      <c r="C211" s="85" t="s">
        <v>184</v>
      </c>
      <c r="D211" s="86">
        <v>100</v>
      </c>
      <c r="E211" s="86">
        <v>100</v>
      </c>
      <c r="F211" s="87">
        <v>88.8</v>
      </c>
      <c r="G211" s="79">
        <f t="shared" si="15"/>
        <v>88.8</v>
      </c>
    </row>
    <row r="212" spans="1:7" ht="15" customHeight="1" x14ac:dyDescent="0.25">
      <c r="A212" s="84" t="s">
        <v>345</v>
      </c>
      <c r="B212" s="84" t="s">
        <v>52</v>
      </c>
      <c r="C212" s="85" t="s">
        <v>53</v>
      </c>
      <c r="D212" s="86">
        <v>0</v>
      </c>
      <c r="E212" s="86">
        <v>0</v>
      </c>
      <c r="F212" s="87">
        <v>0</v>
      </c>
      <c r="G212" s="79" t="e">
        <f t="shared" si="15"/>
        <v>#DIV/0!</v>
      </c>
    </row>
    <row r="213" spans="1:7" ht="15" customHeight="1" x14ac:dyDescent="0.25">
      <c r="A213" s="84"/>
      <c r="B213" s="180">
        <v>323</v>
      </c>
      <c r="C213" s="60" t="s">
        <v>55</v>
      </c>
      <c r="D213" s="164">
        <f>D214</f>
        <v>0</v>
      </c>
      <c r="E213" s="164">
        <f>E214</f>
        <v>0</v>
      </c>
      <c r="F213" s="164">
        <f>F214</f>
        <v>0</v>
      </c>
      <c r="G213" s="79" t="e">
        <f t="shared" si="15"/>
        <v>#DIV/0!</v>
      </c>
    </row>
    <row r="214" spans="1:7" ht="15" customHeight="1" x14ac:dyDescent="0.25">
      <c r="A214" s="84"/>
      <c r="B214" s="84">
        <v>3234</v>
      </c>
      <c r="C214" s="94" t="s">
        <v>63</v>
      </c>
      <c r="D214" s="86">
        <v>0</v>
      </c>
      <c r="E214" s="86">
        <v>0</v>
      </c>
      <c r="F214" s="87"/>
      <c r="G214" s="79" t="e">
        <f t="shared" si="15"/>
        <v>#DIV/0!</v>
      </c>
    </row>
    <row r="215" spans="1:7" ht="15" customHeight="1" x14ac:dyDescent="0.25">
      <c r="A215" s="84"/>
      <c r="B215" s="180">
        <v>329</v>
      </c>
      <c r="C215" s="60" t="s">
        <v>73</v>
      </c>
      <c r="D215" s="164">
        <f>D216</f>
        <v>0</v>
      </c>
      <c r="E215" s="164">
        <f>E216</f>
        <v>0</v>
      </c>
      <c r="F215" s="164">
        <f>F216</f>
        <v>0</v>
      </c>
      <c r="G215" s="79" t="e">
        <f t="shared" si="15"/>
        <v>#DIV/0!</v>
      </c>
    </row>
    <row r="216" spans="1:7" ht="15" customHeight="1" x14ac:dyDescent="0.25">
      <c r="A216" s="84"/>
      <c r="B216" s="84">
        <v>3299</v>
      </c>
      <c r="C216" s="94" t="s">
        <v>73</v>
      </c>
      <c r="D216" s="86">
        <v>0</v>
      </c>
      <c r="E216" s="86">
        <v>0</v>
      </c>
      <c r="F216" s="87"/>
      <c r="G216" s="79" t="e">
        <f t="shared" si="15"/>
        <v>#DIV/0!</v>
      </c>
    </row>
    <row r="217" spans="1:7" ht="15" customHeight="1" x14ac:dyDescent="0.25">
      <c r="A217" s="96"/>
      <c r="B217" s="96"/>
      <c r="C217" s="97"/>
      <c r="D217" s="97"/>
      <c r="E217" s="98"/>
      <c r="F217" s="99"/>
      <c r="G217" s="98"/>
    </row>
  </sheetData>
  <mergeCells count="2">
    <mergeCell ref="A7:G7"/>
    <mergeCell ref="A8:G8"/>
  </mergeCells>
  <phoneticPr fontId="16" type="noConversion"/>
  <pageMargins left="0.31496062992125984" right="0.31496062992125984" top="0.55118110236220474" bottom="0.55118110236220474" header="0.31496062992125984" footer="0.31496062992125984"/>
  <pageSetup paperSize="9" orientation="landscape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FC9D-375E-4AA6-BBF4-9556E70536AC}">
  <dimension ref="A1:R31"/>
  <sheetViews>
    <sheetView workbookViewId="0">
      <selection activeCell="I4" sqref="I4"/>
    </sheetView>
  </sheetViews>
  <sheetFormatPr defaultRowHeight="15" x14ac:dyDescent="0.25"/>
  <cols>
    <col min="5" max="5" width="7" customWidth="1"/>
    <col min="6" max="6" width="7.42578125" customWidth="1"/>
    <col min="7" max="7" width="5.7109375" customWidth="1"/>
    <col min="8" max="8" width="5" customWidth="1"/>
    <col min="9" max="9" width="6.42578125" customWidth="1"/>
    <col min="10" max="10" width="6.28515625" customWidth="1"/>
    <col min="11" max="11" width="5.5703125" customWidth="1"/>
    <col min="12" max="12" width="5.140625" customWidth="1"/>
    <col min="13" max="16" width="10.85546875" customWidth="1"/>
    <col min="17" max="17" width="7.85546875" customWidth="1"/>
    <col min="18" max="18" width="8" customWidth="1"/>
  </cols>
  <sheetData>
    <row r="1" spans="1:18" x14ac:dyDescent="0.25">
      <c r="A1" s="63" t="s">
        <v>105</v>
      </c>
    </row>
    <row r="2" spans="1:18" x14ac:dyDescent="0.25">
      <c r="A2" s="63" t="s">
        <v>353</v>
      </c>
    </row>
    <row r="3" spans="1:18" x14ac:dyDescent="0.25">
      <c r="A3" s="63" t="s">
        <v>354</v>
      </c>
    </row>
    <row r="4" spans="1:18" x14ac:dyDescent="0.25">
      <c r="A4" s="63" t="s">
        <v>355</v>
      </c>
    </row>
    <row r="5" spans="1:18" x14ac:dyDescent="0.25">
      <c r="A5" s="63"/>
    </row>
    <row r="7" spans="1:18" x14ac:dyDescent="0.25">
      <c r="A7" s="223" t="s">
        <v>350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</row>
    <row r="8" spans="1:18" x14ac:dyDescent="0.25">
      <c r="A8" s="224" t="s">
        <v>437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</row>
    <row r="9" spans="1:18" x14ac:dyDescent="0.25">
      <c r="A9" s="233" t="s">
        <v>0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</row>
    <row r="10" spans="1:18" ht="24.75" x14ac:dyDescent="0.25">
      <c r="A10" s="234" t="s">
        <v>153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6"/>
      <c r="M10" s="205" t="s">
        <v>380</v>
      </c>
      <c r="N10" s="206" t="s">
        <v>434</v>
      </c>
      <c r="O10" s="206" t="s">
        <v>429</v>
      </c>
      <c r="P10" s="206" t="s">
        <v>396</v>
      </c>
      <c r="Q10" s="206" t="s">
        <v>431</v>
      </c>
      <c r="R10" s="205" t="s">
        <v>432</v>
      </c>
    </row>
    <row r="11" spans="1:18" x14ac:dyDescent="0.25">
      <c r="A11" s="237" t="s">
        <v>154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9"/>
      <c r="M11" s="207" t="s">
        <v>131</v>
      </c>
      <c r="N11" s="207" t="s">
        <v>132</v>
      </c>
      <c r="O11" s="207">
        <v>3</v>
      </c>
      <c r="P11" s="207">
        <v>4</v>
      </c>
      <c r="Q11" s="207">
        <v>5</v>
      </c>
      <c r="R11" s="207">
        <v>6</v>
      </c>
    </row>
    <row r="12" spans="1:18" x14ac:dyDescent="0.25">
      <c r="A12" s="230" t="s">
        <v>155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2"/>
      <c r="M12" s="132">
        <f>M13</f>
        <v>0</v>
      </c>
      <c r="N12" s="132">
        <f t="shared" ref="N12:P14" si="0">N13</f>
        <v>0</v>
      </c>
      <c r="O12" s="132">
        <f t="shared" si="0"/>
        <v>0</v>
      </c>
      <c r="P12" s="132">
        <f t="shared" si="0"/>
        <v>0</v>
      </c>
      <c r="Q12" s="137" t="e">
        <f>P12/M12*100</f>
        <v>#DIV/0!</v>
      </c>
      <c r="R12" s="137" t="e">
        <f>P12/O12*100</f>
        <v>#DIV/0!</v>
      </c>
    </row>
    <row r="13" spans="1:18" x14ac:dyDescent="0.25">
      <c r="A13" s="230" t="s">
        <v>156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2"/>
      <c r="M13" s="132">
        <f>M14</f>
        <v>0</v>
      </c>
      <c r="N13" s="132">
        <f t="shared" si="0"/>
        <v>0</v>
      </c>
      <c r="O13" s="132">
        <f t="shared" si="0"/>
        <v>0</v>
      </c>
      <c r="P13" s="132">
        <f t="shared" si="0"/>
        <v>0</v>
      </c>
      <c r="Q13" s="137" t="e">
        <f t="shared" ref="Q13:Q19" si="1">P13/M13*100</f>
        <v>#DIV/0!</v>
      </c>
      <c r="R13" s="137" t="e">
        <f t="shared" ref="R13:R19" si="2">P13/O13*100</f>
        <v>#DIV/0!</v>
      </c>
    </row>
    <row r="14" spans="1:18" x14ac:dyDescent="0.25">
      <c r="A14" s="230" t="s">
        <v>157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2"/>
      <c r="M14" s="132">
        <f>M15</f>
        <v>0</v>
      </c>
      <c r="N14" s="132">
        <f t="shared" si="0"/>
        <v>0</v>
      </c>
      <c r="O14" s="132">
        <f t="shared" si="0"/>
        <v>0</v>
      </c>
      <c r="P14" s="132">
        <f t="shared" si="0"/>
        <v>0</v>
      </c>
      <c r="Q14" s="137" t="e">
        <f t="shared" si="1"/>
        <v>#DIV/0!</v>
      </c>
      <c r="R14" s="137" t="e">
        <f t="shared" si="2"/>
        <v>#DIV/0!</v>
      </c>
    </row>
    <row r="15" spans="1:18" x14ac:dyDescent="0.25">
      <c r="A15" s="227" t="s">
        <v>158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9"/>
      <c r="M15" s="208">
        <v>0</v>
      </c>
      <c r="N15" s="208">
        <v>0</v>
      </c>
      <c r="O15" s="208">
        <v>0</v>
      </c>
      <c r="P15" s="208">
        <v>0</v>
      </c>
      <c r="Q15" s="137" t="e">
        <f t="shared" si="1"/>
        <v>#DIV/0!</v>
      </c>
      <c r="R15" s="137" t="e">
        <f t="shared" si="2"/>
        <v>#DIV/0!</v>
      </c>
    </row>
    <row r="16" spans="1:18" x14ac:dyDescent="0.25">
      <c r="A16" s="230" t="s">
        <v>159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2"/>
      <c r="M16" s="132">
        <f>M17</f>
        <v>17696.39</v>
      </c>
      <c r="N16" s="132">
        <f t="shared" ref="N16:P18" si="3">N17</f>
        <v>17697</v>
      </c>
      <c r="O16" s="132">
        <f t="shared" si="3"/>
        <v>17697</v>
      </c>
      <c r="P16" s="132">
        <f t="shared" si="3"/>
        <v>17696.400000000001</v>
      </c>
      <c r="Q16" s="137">
        <f t="shared" si="1"/>
        <v>100.00005650870037</v>
      </c>
      <c r="R16" s="137">
        <f t="shared" si="2"/>
        <v>99.996609594846603</v>
      </c>
    </row>
    <row r="17" spans="1:18" x14ac:dyDescent="0.25">
      <c r="A17" s="230" t="s">
        <v>160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2"/>
      <c r="M17" s="132">
        <f>M18</f>
        <v>17696.39</v>
      </c>
      <c r="N17" s="132">
        <f t="shared" si="3"/>
        <v>17697</v>
      </c>
      <c r="O17" s="132">
        <f t="shared" si="3"/>
        <v>17697</v>
      </c>
      <c r="P17" s="132">
        <f t="shared" si="3"/>
        <v>17696.400000000001</v>
      </c>
      <c r="Q17" s="137">
        <f t="shared" si="1"/>
        <v>100.00005650870037</v>
      </c>
      <c r="R17" s="137">
        <f t="shared" si="2"/>
        <v>99.996609594846603</v>
      </c>
    </row>
    <row r="18" spans="1:18" x14ac:dyDescent="0.25">
      <c r="A18" s="230" t="s">
        <v>161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2"/>
      <c r="M18" s="132">
        <f>M19</f>
        <v>17696.39</v>
      </c>
      <c r="N18" s="132">
        <f t="shared" si="3"/>
        <v>17697</v>
      </c>
      <c r="O18" s="132">
        <f t="shared" si="3"/>
        <v>17697</v>
      </c>
      <c r="P18" s="132">
        <f t="shared" si="3"/>
        <v>17696.400000000001</v>
      </c>
      <c r="Q18" s="137">
        <f t="shared" si="1"/>
        <v>100.00005650870037</v>
      </c>
      <c r="R18" s="137">
        <f t="shared" si="2"/>
        <v>99.996609594846603</v>
      </c>
    </row>
    <row r="19" spans="1:18" x14ac:dyDescent="0.25">
      <c r="A19" s="227" t="s">
        <v>162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9"/>
      <c r="M19" s="208">
        <v>17696.39</v>
      </c>
      <c r="N19" s="208">
        <v>17697</v>
      </c>
      <c r="O19" s="208">
        <v>17697</v>
      </c>
      <c r="P19" s="208">
        <v>17696.400000000001</v>
      </c>
      <c r="Q19" s="137">
        <f t="shared" si="1"/>
        <v>100.00005650870037</v>
      </c>
      <c r="R19" s="137">
        <f t="shared" si="2"/>
        <v>99.996609594846603</v>
      </c>
    </row>
    <row r="31" spans="1:18" x14ac:dyDescent="0.25">
      <c r="M31" s="63" t="s">
        <v>106</v>
      </c>
    </row>
  </sheetData>
  <mergeCells count="13">
    <mergeCell ref="A19:L19"/>
    <mergeCell ref="A18:L18"/>
    <mergeCell ref="A17:L17"/>
    <mergeCell ref="A16:L16"/>
    <mergeCell ref="A7:R7"/>
    <mergeCell ref="A8:R8"/>
    <mergeCell ref="A9:R9"/>
    <mergeCell ref="A10:L10"/>
    <mergeCell ref="A15:L15"/>
    <mergeCell ref="A14:L14"/>
    <mergeCell ref="A13:L13"/>
    <mergeCell ref="A12:L12"/>
    <mergeCell ref="A11:L11"/>
  </mergeCells>
  <pageMargins left="0.11811023622047245" right="0.11811023622047245" top="0.74803149606299213" bottom="0.74803149606299213" header="0.31496062992125984" footer="0.31496062992125984"/>
  <pageSetup paperSize="9" orientation="landscape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9A0B6-5568-41AE-A5C5-B04844F3A9D5}">
  <dimension ref="A1:O24"/>
  <sheetViews>
    <sheetView tabSelected="1" workbookViewId="0">
      <selection activeCell="J3" sqref="J3"/>
    </sheetView>
  </sheetViews>
  <sheetFormatPr defaultRowHeight="15" x14ac:dyDescent="0.25"/>
  <cols>
    <col min="4" max="8" width="7.5703125" customWidth="1"/>
    <col min="9" max="9" width="6.5703125" customWidth="1"/>
    <col min="10" max="13" width="12.5703125" customWidth="1"/>
    <col min="14" max="15" width="8.85546875" customWidth="1"/>
  </cols>
  <sheetData>
    <row r="1" spans="1:15" x14ac:dyDescent="0.25">
      <c r="A1" s="63" t="s">
        <v>105</v>
      </c>
    </row>
    <row r="2" spans="1:15" x14ac:dyDescent="0.25">
      <c r="A2" s="63" t="s">
        <v>353</v>
      </c>
    </row>
    <row r="3" spans="1:15" x14ac:dyDescent="0.25">
      <c r="A3" s="63" t="s">
        <v>354</v>
      </c>
    </row>
    <row r="4" spans="1:15" x14ac:dyDescent="0.25">
      <c r="A4" s="63" t="s">
        <v>355</v>
      </c>
    </row>
    <row r="6" spans="1:15" x14ac:dyDescent="0.25">
      <c r="A6" s="223" t="s">
        <v>352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1:15" x14ac:dyDescent="0.25">
      <c r="A7" s="224" t="s">
        <v>438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5" x14ac:dyDescent="0.25">
      <c r="A8" s="244" t="s">
        <v>0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</row>
    <row r="9" spans="1:1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5" ht="26.25" x14ac:dyDescent="0.25">
      <c r="A11" s="246" t="s">
        <v>129</v>
      </c>
      <c r="B11" s="247"/>
      <c r="C11" s="247"/>
      <c r="D11" s="247"/>
      <c r="E11" s="247"/>
      <c r="F11" s="247"/>
      <c r="G11" s="247"/>
      <c r="H11" s="247"/>
      <c r="I11" s="247"/>
      <c r="J11" s="148" t="s">
        <v>380</v>
      </c>
      <c r="K11" s="147" t="s">
        <v>399</v>
      </c>
      <c r="L11" s="147" t="s">
        <v>429</v>
      </c>
      <c r="M11" s="147" t="s">
        <v>396</v>
      </c>
      <c r="N11" s="147" t="s">
        <v>431</v>
      </c>
      <c r="O11" s="148" t="s">
        <v>432</v>
      </c>
    </row>
    <row r="12" spans="1:15" x14ac:dyDescent="0.25">
      <c r="A12" s="250" t="s">
        <v>154</v>
      </c>
      <c r="B12" s="251"/>
      <c r="C12" s="251"/>
      <c r="D12" s="251"/>
      <c r="E12" s="251"/>
      <c r="F12" s="251"/>
      <c r="G12" s="251"/>
      <c r="H12" s="251"/>
      <c r="I12" s="251"/>
      <c r="J12" s="204" t="s">
        <v>131</v>
      </c>
      <c r="K12" s="204" t="s">
        <v>132</v>
      </c>
      <c r="L12" s="204">
        <v>3</v>
      </c>
      <c r="M12" s="204">
        <v>4</v>
      </c>
      <c r="N12" s="204">
        <v>5</v>
      </c>
      <c r="O12" s="204">
        <v>6</v>
      </c>
    </row>
    <row r="13" spans="1:15" x14ac:dyDescent="0.25">
      <c r="A13" s="248" t="s">
        <v>163</v>
      </c>
      <c r="B13" s="249"/>
      <c r="C13" s="249"/>
      <c r="D13" s="249"/>
      <c r="E13" s="249"/>
      <c r="F13" s="249"/>
      <c r="G13" s="249"/>
      <c r="H13" s="249"/>
      <c r="I13" s="249"/>
      <c r="J13" s="209">
        <f>J14</f>
        <v>0</v>
      </c>
      <c r="K13" s="209">
        <f t="shared" ref="K13:M14" si="0">K14</f>
        <v>0</v>
      </c>
      <c r="L13" s="209">
        <f t="shared" si="0"/>
        <v>0</v>
      </c>
      <c r="M13" s="209">
        <f t="shared" si="0"/>
        <v>0</v>
      </c>
      <c r="N13" s="210" t="e">
        <f>M13/J13*100</f>
        <v>#DIV/0!</v>
      </c>
      <c r="O13" s="210" t="e">
        <f>M13/L13*100</f>
        <v>#DIV/0!</v>
      </c>
    </row>
    <row r="14" spans="1:15" x14ac:dyDescent="0.25">
      <c r="A14" s="242" t="s">
        <v>164</v>
      </c>
      <c r="B14" s="243"/>
      <c r="C14" s="243"/>
      <c r="D14" s="243"/>
      <c r="E14" s="243"/>
      <c r="F14" s="243"/>
      <c r="G14" s="243"/>
      <c r="H14" s="243"/>
      <c r="I14" s="243"/>
      <c r="J14" s="77">
        <f>J15</f>
        <v>0</v>
      </c>
      <c r="K14" s="77">
        <f t="shared" si="0"/>
        <v>0</v>
      </c>
      <c r="L14" s="77">
        <f t="shared" si="0"/>
        <v>0</v>
      </c>
      <c r="M14" s="77">
        <f t="shared" si="0"/>
        <v>0</v>
      </c>
      <c r="N14" s="210" t="e">
        <f t="shared" ref="N14:N18" si="1">M14/J14*100</f>
        <v>#DIV/0!</v>
      </c>
      <c r="O14" s="210" t="e">
        <f t="shared" ref="O14:O18" si="2">M14/L14*100</f>
        <v>#DIV/0!</v>
      </c>
    </row>
    <row r="15" spans="1:15" x14ac:dyDescent="0.25">
      <c r="A15" s="240" t="s">
        <v>165</v>
      </c>
      <c r="B15" s="241"/>
      <c r="C15" s="241"/>
      <c r="D15" s="241"/>
      <c r="E15" s="241"/>
      <c r="F15" s="241"/>
      <c r="G15" s="241"/>
      <c r="H15" s="241"/>
      <c r="I15" s="241"/>
      <c r="J15" s="78">
        <v>0</v>
      </c>
      <c r="K15" s="78">
        <v>0</v>
      </c>
      <c r="L15" s="78">
        <v>0</v>
      </c>
      <c r="M15" s="78">
        <v>0</v>
      </c>
      <c r="N15" s="210" t="e">
        <f t="shared" si="1"/>
        <v>#DIV/0!</v>
      </c>
      <c r="O15" s="210" t="e">
        <f t="shared" si="2"/>
        <v>#DIV/0!</v>
      </c>
    </row>
    <row r="16" spans="1:15" x14ac:dyDescent="0.25">
      <c r="A16" s="248" t="s">
        <v>166</v>
      </c>
      <c r="B16" s="249"/>
      <c r="C16" s="249"/>
      <c r="D16" s="249"/>
      <c r="E16" s="249"/>
      <c r="F16" s="249"/>
      <c r="G16" s="249"/>
      <c r="H16" s="249"/>
      <c r="I16" s="249"/>
      <c r="J16" s="209">
        <f>J17</f>
        <v>17696.39</v>
      </c>
      <c r="K16" s="209">
        <f t="shared" ref="K16:M17" si="3">K17</f>
        <v>17697</v>
      </c>
      <c r="L16" s="209">
        <f t="shared" si="3"/>
        <v>17697</v>
      </c>
      <c r="M16" s="209">
        <f t="shared" si="3"/>
        <v>17696.400000000001</v>
      </c>
      <c r="N16" s="210">
        <f t="shared" si="1"/>
        <v>100.00005650870037</v>
      </c>
      <c r="O16" s="210">
        <f t="shared" si="2"/>
        <v>99.996609594846603</v>
      </c>
    </row>
    <row r="17" spans="1:15" x14ac:dyDescent="0.25">
      <c r="A17" s="242" t="s">
        <v>167</v>
      </c>
      <c r="B17" s="243"/>
      <c r="C17" s="243"/>
      <c r="D17" s="243"/>
      <c r="E17" s="243"/>
      <c r="F17" s="243"/>
      <c r="G17" s="243"/>
      <c r="H17" s="243"/>
      <c r="I17" s="243"/>
      <c r="J17" s="77">
        <f>J18</f>
        <v>17696.39</v>
      </c>
      <c r="K17" s="77">
        <f t="shared" si="3"/>
        <v>17697</v>
      </c>
      <c r="L17" s="77">
        <f t="shared" si="3"/>
        <v>17697</v>
      </c>
      <c r="M17" s="77">
        <f t="shared" si="3"/>
        <v>17696.400000000001</v>
      </c>
      <c r="N17" s="210">
        <f t="shared" si="1"/>
        <v>100.00005650870037</v>
      </c>
      <c r="O17" s="210">
        <f t="shared" si="2"/>
        <v>99.996609594846603</v>
      </c>
    </row>
    <row r="18" spans="1:15" x14ac:dyDescent="0.25">
      <c r="A18" s="240" t="s">
        <v>168</v>
      </c>
      <c r="B18" s="241"/>
      <c r="C18" s="241"/>
      <c r="D18" s="241"/>
      <c r="E18" s="241"/>
      <c r="F18" s="241"/>
      <c r="G18" s="241"/>
      <c r="H18" s="241"/>
      <c r="I18" s="241"/>
      <c r="J18" s="78">
        <v>17696.39</v>
      </c>
      <c r="K18" s="78">
        <v>17697</v>
      </c>
      <c r="L18" s="78">
        <v>17697</v>
      </c>
      <c r="M18" s="78">
        <v>17696.400000000001</v>
      </c>
      <c r="N18" s="210">
        <f t="shared" si="1"/>
        <v>100.00005650870037</v>
      </c>
      <c r="O18" s="210">
        <f t="shared" si="2"/>
        <v>99.996609594846603</v>
      </c>
    </row>
    <row r="24" spans="1:15" x14ac:dyDescent="0.25">
      <c r="L24" s="63" t="s">
        <v>106</v>
      </c>
    </row>
  </sheetData>
  <mergeCells count="11">
    <mergeCell ref="A18:I18"/>
    <mergeCell ref="A17:I17"/>
    <mergeCell ref="A6:O6"/>
    <mergeCell ref="A7:O7"/>
    <mergeCell ref="A8:O8"/>
    <mergeCell ref="A11:I11"/>
    <mergeCell ref="A16:I16"/>
    <mergeCell ref="A15:I15"/>
    <mergeCell ref="A14:I14"/>
    <mergeCell ref="A13:I13"/>
    <mergeCell ref="A12:I12"/>
  </mergeCells>
  <pageMargins left="0.31496062992125984" right="0.31496062992125984" top="0.74803149606299213" bottom="0.74803149606299213" header="0.31496062992125984" footer="0.31496062992125984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Izvj. o izvrš. FP - Opći dio</vt:lpstr>
      <vt:lpstr>Izvj. o izvrš. FP prema ekonoms</vt:lpstr>
      <vt:lpstr>Prihodi i rashodi prema izvorim</vt:lpstr>
      <vt:lpstr>Rashodi prema funkc. klas.</vt:lpstr>
      <vt:lpstr>Izvrš-po prog; izv.fin; ek.klas</vt:lpstr>
      <vt:lpstr>Račun zad-financ. prema ekonom</vt:lpstr>
      <vt:lpstr>Račun zad-financ. prema izvori</vt:lpstr>
      <vt:lpstr>'Izvj. o izvrš. FP prema ekonoms'!Ispis_naslova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Kranjec</cp:lastModifiedBy>
  <cp:lastPrinted>2024-03-08T10:05:46Z</cp:lastPrinted>
  <dcterms:modified xsi:type="dcterms:W3CDTF">2024-03-19T08:02:04Z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