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OneDrive\Radna površina\FINANCISKI  IZVJEŠTAJI, PLANOVI I REBALANSI\2025. GOD\FINANCIJSKI PLANOVI\Financijski plan  2025.-2027\"/>
    </mc:Choice>
  </mc:AlternateContent>
  <xr:revisionPtr revIDLastSave="0" documentId="13_ncr:1_{20C093A9-5A75-46E7-A36A-006DA8E0755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G12" i="6"/>
  <c r="E12" i="6"/>
  <c r="F8" i="1"/>
  <c r="F11" i="1"/>
  <c r="F14" i="1"/>
  <c r="F30" i="1" s="1"/>
  <c r="H8" i="1"/>
  <c r="I8" i="1"/>
  <c r="J8" i="1"/>
  <c r="H11" i="1"/>
  <c r="I11" i="1"/>
  <c r="I14" i="1" s="1"/>
  <c r="J11" i="1"/>
  <c r="J14" i="1" s="1"/>
  <c r="G8" i="1"/>
  <c r="G11" i="1"/>
  <c r="F50" i="3"/>
  <c r="G50" i="3"/>
  <c r="H50" i="3"/>
  <c r="I50" i="3"/>
  <c r="E50" i="3"/>
  <c r="F39" i="3"/>
  <c r="G39" i="3"/>
  <c r="H39" i="3"/>
  <c r="I39" i="3"/>
  <c r="E39" i="3"/>
  <c r="E49" i="3"/>
  <c r="E36" i="3"/>
  <c r="F36" i="3"/>
  <c r="E46" i="3"/>
  <c r="F46" i="3"/>
  <c r="F49" i="3"/>
  <c r="E56" i="3"/>
  <c r="E55" i="3" s="1"/>
  <c r="F56" i="3"/>
  <c r="H36" i="3"/>
  <c r="I36" i="3"/>
  <c r="H46" i="3"/>
  <c r="I46" i="3"/>
  <c r="H49" i="3"/>
  <c r="I49" i="3"/>
  <c r="H56" i="3"/>
  <c r="I56" i="3"/>
  <c r="G46" i="3"/>
  <c r="G36" i="3"/>
  <c r="G49" i="3"/>
  <c r="G56" i="3"/>
  <c r="F23" i="3"/>
  <c r="G23" i="3"/>
  <c r="H23" i="3"/>
  <c r="I23" i="3"/>
  <c r="E23" i="3"/>
  <c r="E22" i="3" s="1"/>
  <c r="F17" i="3"/>
  <c r="G17" i="3"/>
  <c r="H17" i="3"/>
  <c r="I17" i="3"/>
  <c r="E17" i="3"/>
  <c r="E11" i="3"/>
  <c r="F11" i="3"/>
  <c r="E13" i="3"/>
  <c r="F13" i="3"/>
  <c r="E15" i="3"/>
  <c r="F15" i="3"/>
  <c r="E20" i="3"/>
  <c r="F20" i="3"/>
  <c r="E26" i="3"/>
  <c r="E25" i="3" s="1"/>
  <c r="F26" i="3"/>
  <c r="H11" i="3"/>
  <c r="I11" i="3"/>
  <c r="H13" i="3"/>
  <c r="I13" i="3"/>
  <c r="H15" i="3"/>
  <c r="I15" i="3"/>
  <c r="H20" i="3"/>
  <c r="I20" i="3"/>
  <c r="H26" i="3"/>
  <c r="I26" i="3"/>
  <c r="G26" i="3"/>
  <c r="G11" i="3"/>
  <c r="G13" i="3"/>
  <c r="G15" i="3"/>
  <c r="G20" i="3"/>
  <c r="G35" i="3" l="1"/>
  <c r="F25" i="3"/>
  <c r="I22" i="3"/>
  <c r="H22" i="3"/>
  <c r="G22" i="3"/>
  <c r="F22" i="3"/>
  <c r="I55" i="3"/>
  <c r="F55" i="3"/>
  <c r="H55" i="3"/>
  <c r="G55" i="3"/>
  <c r="I25" i="3"/>
  <c r="H25" i="3"/>
  <c r="G25" i="3"/>
  <c r="G14" i="1"/>
  <c r="H14" i="1"/>
  <c r="F35" i="3"/>
  <c r="E35" i="3"/>
  <c r="E58" i="3" s="1"/>
  <c r="I35" i="3"/>
  <c r="H35" i="3"/>
  <c r="F10" i="3"/>
  <c r="E10" i="3"/>
  <c r="E28" i="3" s="1"/>
  <c r="I10" i="3"/>
  <c r="H10" i="3"/>
  <c r="G10" i="3"/>
  <c r="F9" i="6"/>
  <c r="G9" i="6"/>
  <c r="H9" i="6"/>
  <c r="I9" i="6"/>
  <c r="E9" i="6"/>
  <c r="C12" i="5"/>
  <c r="D12" i="5"/>
  <c r="E12" i="5"/>
  <c r="F12" i="5"/>
  <c r="B12" i="5"/>
  <c r="B11" i="5" s="1"/>
  <c r="B10" i="5" s="1"/>
  <c r="F8" i="6"/>
  <c r="G8" i="6"/>
  <c r="H8" i="6"/>
  <c r="I8" i="6"/>
  <c r="E8" i="6"/>
  <c r="F11" i="6"/>
  <c r="G11" i="6"/>
  <c r="E11" i="6"/>
  <c r="G58" i="7"/>
  <c r="H58" i="7"/>
  <c r="I58" i="7"/>
  <c r="J58" i="7"/>
  <c r="F58" i="7"/>
  <c r="F57" i="7" s="1"/>
  <c r="F56" i="7" s="1"/>
  <c r="J52" i="7"/>
  <c r="I52" i="7"/>
  <c r="H52" i="7"/>
  <c r="G52" i="7"/>
  <c r="F52" i="7"/>
  <c r="J51" i="7"/>
  <c r="I51" i="7"/>
  <c r="H51" i="7"/>
  <c r="G51" i="7"/>
  <c r="F51" i="7"/>
  <c r="G49" i="7"/>
  <c r="H49" i="7"/>
  <c r="I49" i="7"/>
  <c r="J49" i="7"/>
  <c r="F49" i="7"/>
  <c r="F48" i="7" s="1"/>
  <c r="J44" i="7"/>
  <c r="I44" i="7"/>
  <c r="H44" i="7"/>
  <c r="G44" i="7"/>
  <c r="F44" i="7"/>
  <c r="F43" i="7" s="1"/>
  <c r="F42" i="7"/>
  <c r="J38" i="7"/>
  <c r="I38" i="7"/>
  <c r="H38" i="7"/>
  <c r="G38" i="7"/>
  <c r="F38" i="7"/>
  <c r="J36" i="7"/>
  <c r="I36" i="7"/>
  <c r="H36" i="7"/>
  <c r="G36" i="7"/>
  <c r="F36" i="7"/>
  <c r="J35" i="7"/>
  <c r="I35" i="7"/>
  <c r="H35" i="7"/>
  <c r="G35" i="7"/>
  <c r="F35" i="7"/>
  <c r="G33" i="7"/>
  <c r="H33" i="7"/>
  <c r="I33" i="7"/>
  <c r="J33" i="7"/>
  <c r="F33" i="7"/>
  <c r="J31" i="7"/>
  <c r="I31" i="7"/>
  <c r="H31" i="7"/>
  <c r="G31" i="7"/>
  <c r="F31" i="7"/>
  <c r="F30" i="7" s="1"/>
  <c r="G28" i="7"/>
  <c r="H28" i="7"/>
  <c r="I28" i="7"/>
  <c r="J28" i="7"/>
  <c r="F28" i="7"/>
  <c r="F27" i="7" s="1"/>
  <c r="J25" i="7"/>
  <c r="I25" i="7"/>
  <c r="H25" i="7"/>
  <c r="G25" i="7"/>
  <c r="F25" i="7"/>
  <c r="J21" i="7"/>
  <c r="I21" i="7"/>
  <c r="H21" i="7"/>
  <c r="G21" i="7"/>
  <c r="F21" i="7"/>
  <c r="F20" i="7" s="1"/>
  <c r="G18" i="7"/>
  <c r="H18" i="7"/>
  <c r="I18" i="7"/>
  <c r="J18" i="7"/>
  <c r="F18" i="7"/>
  <c r="F17" i="7" s="1"/>
  <c r="G9" i="7"/>
  <c r="H9" i="7"/>
  <c r="I9" i="7"/>
  <c r="J9" i="7"/>
  <c r="F9" i="7"/>
  <c r="G13" i="7"/>
  <c r="H13" i="7"/>
  <c r="I13" i="7"/>
  <c r="J13" i="7"/>
  <c r="F13" i="7"/>
  <c r="G15" i="7"/>
  <c r="H15" i="7"/>
  <c r="I15" i="7"/>
  <c r="J15" i="7"/>
  <c r="F15" i="7"/>
  <c r="G17" i="7" l="1"/>
  <c r="G20" i="7"/>
  <c r="G27" i="7"/>
  <c r="G30" i="7"/>
  <c r="H30" i="7"/>
  <c r="I30" i="7"/>
  <c r="J30" i="7"/>
  <c r="G43" i="7"/>
  <c r="G48" i="7"/>
  <c r="J57" i="7"/>
  <c r="I57" i="7"/>
  <c r="H57" i="7"/>
  <c r="G57" i="7"/>
  <c r="C11" i="5"/>
  <c r="F28" i="3"/>
  <c r="F58" i="3"/>
  <c r="J48" i="7"/>
  <c r="I48" i="7"/>
  <c r="H48" i="7"/>
  <c r="J43" i="7"/>
  <c r="I43" i="7"/>
  <c r="H43" i="7"/>
  <c r="J27" i="7"/>
  <c r="I27" i="7"/>
  <c r="H27" i="7"/>
  <c r="J20" i="7"/>
  <c r="I20" i="7"/>
  <c r="H20" i="7"/>
  <c r="J17" i="7"/>
  <c r="I17" i="7"/>
  <c r="H17" i="7"/>
  <c r="G58" i="3"/>
  <c r="F11" i="5"/>
  <c r="E11" i="5"/>
  <c r="D11" i="5"/>
  <c r="I58" i="3"/>
  <c r="H58" i="3"/>
  <c r="I28" i="3"/>
  <c r="H28" i="3"/>
  <c r="G28" i="3"/>
  <c r="F8" i="7"/>
  <c r="F7" i="7" s="1"/>
  <c r="F6" i="7" s="1"/>
  <c r="J8" i="7"/>
  <c r="I8" i="7"/>
  <c r="H8" i="7"/>
  <c r="G8" i="7"/>
  <c r="G7" i="7" l="1"/>
  <c r="G56" i="7"/>
  <c r="H56" i="7"/>
  <c r="I56" i="7"/>
  <c r="J56" i="7"/>
  <c r="G42" i="7"/>
  <c r="C10" i="5"/>
  <c r="J42" i="7"/>
  <c r="I42" i="7"/>
  <c r="H42" i="7"/>
  <c r="J7" i="7"/>
  <c r="I7" i="7"/>
  <c r="H7" i="7"/>
  <c r="F10" i="5"/>
  <c r="E10" i="5"/>
  <c r="D10" i="5"/>
  <c r="G6" i="7" l="1"/>
  <c r="J6" i="7"/>
  <c r="I6" i="7"/>
  <c r="H6" i="7"/>
  <c r="H12" i="6"/>
  <c r="H11" i="6" s="1"/>
  <c r="I12" i="6"/>
  <c r="I11" i="6"/>
</calcChain>
</file>

<file path=xl/sharedStrings.xml><?xml version="1.0" encoding="utf-8"?>
<sst xmlns="http://schemas.openxmlformats.org/spreadsheetml/2006/main" count="280" uniqueCount="100">
  <si>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</si>
  <si>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</si>
  <si>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</si>
  <si>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</si>
  <si>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</si>
  <si>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</si>
  <si>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</si>
  <si>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</si>
  <si>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</si>
  <si>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</si>
  <si>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</si>
  <si>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</si>
  <si>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</si>
  <si>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</si>
  <si>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</si>
  <si>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</si>
  <si>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</si>
  <si>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</si>
  <si>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</si>
  <si>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</si>
  <si>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</si>
  <si>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</si>
  <si>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</si>
  <si>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</si>
  <si>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</si>
  <si>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</si>
  <si>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</si>
  <si>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</si>
  <si>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</si>
  <si>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</si>
  <si>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</si>
  <si>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</si>
  <si>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</si>
  <si>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</si>
  <si>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</si>
  <si>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</si>
  <si>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</si>
  <si>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</si>
  <si>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</si>
  <si>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</si>
  <si>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</si>
  <si>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C) PRENESENI VIŠAK ILI PRENESENI MANJAK I VIŠEGODIŠNJI PLAN URAVNOTEŽENJA</t>
  </si>
  <si>
    <t>Naziv</t>
  </si>
  <si>
    <t>DJEČJI VRTIĆ "PUŠLEK"</t>
  </si>
  <si>
    <t>PROGRAM PREDŠKOLSKOG ODGOJA</t>
  </si>
  <si>
    <t xml:space="preserve">PROGRAM </t>
  </si>
  <si>
    <t>1.5.</t>
  </si>
  <si>
    <t xml:space="preserve">Aktivnost </t>
  </si>
  <si>
    <t>A100003</t>
  </si>
  <si>
    <t>Opći prihodi i primici iz proračuna - PK</t>
  </si>
  <si>
    <t xml:space="preserve"> </t>
  </si>
  <si>
    <t>Financijski rashodi</t>
  </si>
  <si>
    <t>Rashodi za nabavu dugotrajne imovine</t>
  </si>
  <si>
    <t>Izdaci za otplatu glavnice primljenih kredita</t>
  </si>
  <si>
    <t>3.2.</t>
  </si>
  <si>
    <t>4.4.</t>
  </si>
  <si>
    <t>Prihodi za posebne namjene</t>
  </si>
  <si>
    <t>5.5.</t>
  </si>
  <si>
    <t>Pomoći proračunskim korisnicima iz proračuna koji im nije nadležan</t>
  </si>
  <si>
    <t>6.2.</t>
  </si>
  <si>
    <t>Donacije</t>
  </si>
  <si>
    <t>8.4.</t>
  </si>
  <si>
    <t>Namjenski prihodi od zaduživanja</t>
  </si>
  <si>
    <t>A100004</t>
  </si>
  <si>
    <t>PROGRAM PREDŠKOLE</t>
  </si>
  <si>
    <t>A100005</t>
  </si>
  <si>
    <t>IGRAONICA "RANI RAZVOJ"</t>
  </si>
  <si>
    <t xml:space="preserve">Opći prihodi i primici - Primici iz nadležnog proračuna </t>
  </si>
  <si>
    <t>09 - Obrazovanje</t>
  </si>
  <si>
    <t>091 -  Predškolsko i osnovno obrazovanje</t>
  </si>
  <si>
    <t xml:space="preserve">        0911 - Predškolsko obrazovanje</t>
  </si>
  <si>
    <t>Primici od zaduživanja - kredit Zagrebačke banke</t>
  </si>
  <si>
    <t>Opći prihodi i primici - Općina Marija Bistrica</t>
  </si>
  <si>
    <t>Prihodi od prodaje proizvoda i robe te pruženih usluga i prihodi od donacija</t>
  </si>
  <si>
    <t>Pomoći iz proračuna koji nije nadležan</t>
  </si>
  <si>
    <t>Prihodi od upravnih i administrativnih pristojbi, pristojbi po posebnim propisima i naknada</t>
  </si>
  <si>
    <t>Prihodi od imovine</t>
  </si>
  <si>
    <t>Prihodi po posebnim propisima - kamate zagrebčake banke</t>
  </si>
  <si>
    <t>Prihodi po posebnim propisima - uplate roditelja i ostalo</t>
  </si>
  <si>
    <t>Vlastiti prihodi dječjeg vrtića - najam prostora</t>
  </si>
  <si>
    <t>Vlastiti izvori</t>
  </si>
  <si>
    <t>Rezultat poslovanja</t>
  </si>
  <si>
    <t>Višak poslovanja iz prethodne godine</t>
  </si>
  <si>
    <t>Ukupno 6  +  8  +  9</t>
  </si>
  <si>
    <t>Primici od zaduživanja</t>
  </si>
  <si>
    <t>Izdaci za otplate kredita</t>
  </si>
  <si>
    <t>Ukupno 3  +  4  +  5</t>
  </si>
  <si>
    <t>Tekuće donacije</t>
  </si>
  <si>
    <t>Izvor finan.</t>
  </si>
  <si>
    <t xml:space="preserve">Izvor finan. </t>
  </si>
  <si>
    <t>Projekcija 
za 2026.</t>
  </si>
  <si>
    <t>euro</t>
  </si>
  <si>
    <t>FINANCIJSKI PLAN DJEČJEG VRTIĆA "PUŠLEK" MARIJA BISTRICA ZA 2025. GODINU I PROJEKCIJE  ZA 2026. I 2027. GODINU</t>
  </si>
  <si>
    <t>Izvršenje 2023.</t>
  </si>
  <si>
    <t>Plan 2024.</t>
  </si>
  <si>
    <t xml:space="preserve">Plan za 2025. </t>
  </si>
  <si>
    <t>Projekcija 
za 2027.</t>
  </si>
  <si>
    <t>Prihodi od prodaje nefinancijske imovine</t>
  </si>
  <si>
    <t>Plan za 2025.</t>
  </si>
  <si>
    <t>FINANCIJSKI PLAN DJEČJEG VRTIĆA "PUŠLEK" MARIJA BISTRICA ZA 2025. GODINU I PROJEKCIJE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</si>
</sst>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8"/>
      <color rgb="FF9C57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5" fillId="4" borderId="0" applyNumberFormat="0" applyBorder="0" applyAlignment="0" applyProtection="0"/>
    <xf numFmtId="0" fontId="16" fillId="0" borderId="0"/>
  </cellStyleXfs>
  <cellXfs count="15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/>
    </xf>
    <xf numFmtId="0" fontId="9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/>
    </xf>
    <xf numFmtId="4" fontId="6" fillId="2" borderId="1" xfId="0" quotePrefix="1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7" fillId="2" borderId="2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Font="1" applyFill="1" applyBorder="1" applyAlignment="1">
      <alignment horizontal="left"/>
    </xf>
    <xf numFmtId="0" fontId="2" fillId="2" borderId="0" xfId="0" quotePrefix="1" applyFont="1" applyFill="1" applyAlignment="1">
      <alignment horizontal="center" vertical="center" wrapText="1"/>
    </xf>
    <xf numFmtId="0" fontId="19" fillId="2" borderId="0" xfId="0" quotePrefix="1" applyFont="1" applyFill="1" applyAlignment="1">
      <alignment horizontal="left" vertical="center"/>
    </xf>
    <xf numFmtId="0" fontId="22" fillId="2" borderId="0" xfId="0" quotePrefix="1" applyFont="1" applyFill="1" applyAlignment="1">
      <alignment horizontal="left" vertical="center"/>
    </xf>
    <xf numFmtId="4" fontId="20" fillId="2" borderId="0" xfId="0" applyNumberFormat="1" applyFont="1" applyFill="1" applyAlignment="1">
      <alignment horizontal="right"/>
    </xf>
    <xf numFmtId="0" fontId="21" fillId="0" borderId="0" xfId="0" applyFont="1"/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 wrapText="1"/>
    </xf>
    <xf numFmtId="0" fontId="26" fillId="2" borderId="3" xfId="0" quotePrefix="1" applyFont="1" applyFill="1" applyBorder="1" applyAlignment="1">
      <alignment horizontal="left" vertical="center" wrapText="1"/>
    </xf>
    <xf numFmtId="0" fontId="26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5" fillId="2" borderId="3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center" vertical="center" wrapText="1"/>
    </xf>
    <xf numFmtId="4" fontId="27" fillId="2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4" fontId="29" fillId="0" borderId="3" xfId="0" applyNumberFormat="1" applyFont="1" applyBorder="1"/>
    <xf numFmtId="0" fontId="30" fillId="0" borderId="3" xfId="0" applyFont="1" applyBorder="1"/>
    <xf numFmtId="4" fontId="31" fillId="2" borderId="3" xfId="0" applyNumberFormat="1" applyFont="1" applyFill="1" applyBorder="1" applyAlignment="1">
      <alignment horizontal="right"/>
    </xf>
    <xf numFmtId="0" fontId="26" fillId="2" borderId="1" xfId="0" quotePrefix="1" applyFont="1" applyFill="1" applyBorder="1" applyAlignment="1">
      <alignment horizontal="left" vertical="center"/>
    </xf>
    <xf numFmtId="0" fontId="26" fillId="2" borderId="2" xfId="0" quotePrefix="1" applyFont="1" applyFill="1" applyBorder="1" applyAlignment="1">
      <alignment horizontal="left" vertical="center"/>
    </xf>
    <xf numFmtId="0" fontId="32" fillId="2" borderId="2" xfId="0" quotePrefix="1" applyFont="1" applyFill="1" applyBorder="1" applyAlignment="1">
      <alignment horizontal="left" vertical="center"/>
    </xf>
    <xf numFmtId="4" fontId="28" fillId="2" borderId="2" xfId="0" applyNumberFormat="1" applyFont="1" applyFill="1" applyBorder="1" applyAlignment="1">
      <alignment horizontal="center"/>
    </xf>
    <xf numFmtId="0" fontId="25" fillId="2" borderId="3" xfId="0" applyFont="1" applyFill="1" applyBorder="1" applyAlignment="1">
      <alignment horizontal="left" vertical="center"/>
    </xf>
    <xf numFmtId="0" fontId="29" fillId="0" borderId="1" xfId="0" applyFont="1" applyBorder="1"/>
    <xf numFmtId="0" fontId="29" fillId="0" borderId="2" xfId="0" applyFont="1" applyBorder="1"/>
    <xf numFmtId="0" fontId="29" fillId="3" borderId="4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left" vertical="center" wrapText="1"/>
    </xf>
    <xf numFmtId="4" fontId="28" fillId="7" borderId="4" xfId="0" applyNumberFormat="1" applyFont="1" applyFill="1" applyBorder="1" applyAlignment="1">
      <alignment horizontal="right" vertical="center"/>
    </xf>
    <xf numFmtId="4" fontId="28" fillId="7" borderId="2" xfId="0" applyNumberFormat="1" applyFont="1" applyFill="1" applyBorder="1" applyAlignment="1">
      <alignment horizontal="right" vertical="center"/>
    </xf>
    <xf numFmtId="0" fontId="23" fillId="6" borderId="4" xfId="0" applyFont="1" applyFill="1" applyBorder="1" applyAlignment="1">
      <alignment horizontal="left" vertical="center" wrapText="1"/>
    </xf>
    <xf numFmtId="4" fontId="28" fillId="6" borderId="4" xfId="0" applyNumberFormat="1" applyFont="1" applyFill="1" applyBorder="1" applyAlignment="1">
      <alignment horizontal="right"/>
    </xf>
    <xf numFmtId="4" fontId="28" fillId="6" borderId="2" xfId="0" applyNumberFormat="1" applyFont="1" applyFill="1" applyBorder="1" applyAlignment="1">
      <alignment horizontal="right"/>
    </xf>
    <xf numFmtId="0" fontId="33" fillId="5" borderId="4" xfId="1" applyFont="1" applyFill="1" applyBorder="1" applyAlignment="1">
      <alignment horizontal="left" vertical="center" wrapText="1"/>
    </xf>
    <xf numFmtId="0" fontId="33" fillId="5" borderId="4" xfId="1" applyFont="1" applyFill="1" applyBorder="1" applyAlignment="1">
      <alignment horizontal="left" vertical="top" wrapText="1"/>
    </xf>
    <xf numFmtId="4" fontId="33" fillId="5" borderId="4" xfId="1" applyNumberFormat="1" applyFont="1" applyFill="1" applyBorder="1" applyAlignment="1">
      <alignment horizontal="right"/>
    </xf>
    <xf numFmtId="4" fontId="33" fillId="5" borderId="2" xfId="1" applyNumberFormat="1" applyFont="1" applyFill="1" applyBorder="1" applyAlignment="1">
      <alignment horizontal="right"/>
    </xf>
    <xf numFmtId="0" fontId="28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4" fontId="23" fillId="2" borderId="4" xfId="0" applyNumberFormat="1" applyFont="1" applyFill="1" applyBorder="1" applyAlignment="1">
      <alignment horizontal="right"/>
    </xf>
    <xf numFmtId="4" fontId="23" fillId="2" borderId="2" xfId="0" applyNumberFormat="1" applyFont="1" applyFill="1" applyBorder="1" applyAlignment="1">
      <alignment horizontal="right"/>
    </xf>
    <xf numFmtId="0" fontId="28" fillId="2" borderId="1" xfId="0" applyFont="1" applyFill="1" applyBorder="1" applyAlignment="1">
      <alignment horizontal="left" vertical="center" wrapText="1" indent="1"/>
    </xf>
    <xf numFmtId="0" fontId="28" fillId="2" borderId="2" xfId="0" applyFont="1" applyFill="1" applyBorder="1" applyAlignment="1">
      <alignment horizontal="left" vertical="center" wrapText="1" indent="1"/>
    </xf>
    <xf numFmtId="0" fontId="28" fillId="2" borderId="4" xfId="0" applyFont="1" applyFill="1" applyBorder="1" applyAlignment="1">
      <alignment horizontal="left" vertical="center" wrapText="1" indent="1"/>
    </xf>
    <xf numFmtId="0" fontId="28" fillId="2" borderId="4" xfId="0" applyFont="1" applyFill="1" applyBorder="1" applyAlignment="1">
      <alignment horizontal="center" vertical="center" wrapText="1"/>
    </xf>
    <xf numFmtId="4" fontId="28" fillId="2" borderId="4" xfId="0" applyNumberFormat="1" applyFont="1" applyFill="1" applyBorder="1" applyAlignment="1">
      <alignment horizontal="right"/>
    </xf>
    <xf numFmtId="4" fontId="28" fillId="2" borderId="1" xfId="0" applyNumberFormat="1" applyFont="1" applyFill="1" applyBorder="1" applyAlignment="1">
      <alignment horizontal="right"/>
    </xf>
    <xf numFmtId="4" fontId="28" fillId="2" borderId="1" xfId="0" applyNumberFormat="1" applyFont="1" applyFill="1" applyBorder="1" applyAlignment="1">
      <alignment horizontal="right" wrapText="1"/>
    </xf>
    <xf numFmtId="0" fontId="28" fillId="2" borderId="6" xfId="0" applyFont="1" applyFill="1" applyBorder="1" applyAlignment="1">
      <alignment horizontal="left" vertical="center" wrapText="1" inden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left" vertical="center" wrapText="1"/>
    </xf>
    <xf numFmtId="3" fontId="28" fillId="2" borderId="6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 wrapText="1"/>
    </xf>
    <xf numFmtId="0" fontId="28" fillId="2" borderId="5" xfId="0" applyFont="1" applyFill="1" applyBorder="1" applyAlignment="1">
      <alignment horizontal="left" vertical="center" wrapText="1" inden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left" vertical="center" wrapText="1"/>
    </xf>
    <xf numFmtId="3" fontId="28" fillId="2" borderId="5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 wrapText="1"/>
    </xf>
    <xf numFmtId="4" fontId="28" fillId="2" borderId="6" xfId="0" applyNumberFormat="1" applyFont="1" applyFill="1" applyBorder="1" applyAlignment="1">
      <alignment horizontal="right"/>
    </xf>
    <xf numFmtId="4" fontId="28" fillId="2" borderId="5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4" fontId="6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10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8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0" xfId="0" quotePrefix="1" applyFont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 indent="1"/>
    </xf>
    <xf numFmtId="0" fontId="28" fillId="2" borderId="2" xfId="0" applyFont="1" applyFill="1" applyBorder="1" applyAlignment="1">
      <alignment horizontal="left" vertical="center" wrapText="1" indent="1"/>
    </xf>
    <xf numFmtId="0" fontId="28" fillId="2" borderId="4" xfId="0" applyFont="1" applyFill="1" applyBorder="1" applyAlignment="1">
      <alignment horizontal="left" vertical="center" wrapText="1" indent="1"/>
    </xf>
    <xf numFmtId="0" fontId="23" fillId="6" borderId="1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33" fillId="5" borderId="1" xfId="1" applyFont="1" applyFill="1" applyBorder="1" applyAlignment="1">
      <alignment horizontal="left" vertical="center" wrapText="1"/>
    </xf>
    <xf numFmtId="0" fontId="33" fillId="5" borderId="2" xfId="1" applyFont="1" applyFill="1" applyBorder="1" applyAlignment="1">
      <alignment horizontal="left" vertical="center" wrapText="1"/>
    </xf>
    <xf numFmtId="0" fontId="33" fillId="5" borderId="4" xfId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3" fillId="7" borderId="4" xfId="0" applyFont="1" applyFill="1" applyBorder="1" applyAlignment="1">
      <alignment horizontal="left" vertical="center" wrapText="1"/>
    </xf>
  </cellXfs>
  <cellStyles count="3">
    <cellStyle name="Neutralno" xfId="1" builtinId="28"/>
    <cellStyle name="Normal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opLeftCell="A4" workbookViewId="0">
      <selection activeCell="H9" sqref="H9:J9"/>
    </sheetView>
  </sheetViews>
  <sheetFormatPr defaultRowHeight="15" x14ac:dyDescent="0.25"/>
  <cols>
    <col min="5" max="5" width="22.42578125" customWidth="1"/>
    <col min="6" max="10" width="15.85546875" customWidth="1"/>
  </cols>
  <sheetData>
    <row r="1" spans="1:10" ht="31.5" customHeight="1" x14ac:dyDescent="0.25">
      <c r="A1" s="113" t="s">
        <v>92</v>
      </c>
      <c r="B1" s="113"/>
      <c r="C1" s="113"/>
      <c r="D1" s="113"/>
      <c r="E1" s="113"/>
      <c r="F1" s="113"/>
      <c r="G1" s="113"/>
      <c r="H1" s="113"/>
      <c r="I1" s="113"/>
      <c r="J1" s="4"/>
    </row>
    <row r="2" spans="1:10" ht="25.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4"/>
    </row>
    <row r="3" spans="1:10" ht="15.75" x14ac:dyDescent="0.25">
      <c r="A3" s="116" t="s">
        <v>28</v>
      </c>
      <c r="B3" s="116"/>
      <c r="C3" s="116"/>
      <c r="D3" s="116"/>
      <c r="E3" s="116"/>
      <c r="F3" s="116"/>
      <c r="G3" s="116"/>
      <c r="H3" s="116"/>
      <c r="I3" s="120"/>
      <c r="J3" s="120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8" customHeight="1" x14ac:dyDescent="0.25">
      <c r="A5" s="116" t="s">
        <v>35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3" t="s">
        <v>91</v>
      </c>
    </row>
    <row r="7" spans="1:10" ht="25.5" x14ac:dyDescent="0.25">
      <c r="A7" s="18"/>
      <c r="B7" s="19"/>
      <c r="C7" s="19"/>
      <c r="D7" s="20"/>
      <c r="E7" s="21"/>
      <c r="F7" s="3" t="s">
        <v>93</v>
      </c>
      <c r="G7" s="3" t="s">
        <v>94</v>
      </c>
      <c r="H7" s="3" t="s">
        <v>95</v>
      </c>
      <c r="I7" s="3" t="s">
        <v>90</v>
      </c>
      <c r="J7" s="3" t="s">
        <v>96</v>
      </c>
    </row>
    <row r="8" spans="1:10" x14ac:dyDescent="0.25">
      <c r="A8" s="121" t="s">
        <v>0</v>
      </c>
      <c r="B8" s="115"/>
      <c r="C8" s="115"/>
      <c r="D8" s="115"/>
      <c r="E8" s="122"/>
      <c r="F8" s="28">
        <f>F9+F10</f>
        <v>620389.97</v>
      </c>
      <c r="G8" s="28">
        <f>G9+G10</f>
        <v>852370.49</v>
      </c>
      <c r="H8" s="28">
        <f t="shared" ref="H8:J8" si="0">H9+H10</f>
        <v>1041500</v>
      </c>
      <c r="I8" s="28">
        <f t="shared" si="0"/>
        <v>1041500</v>
      </c>
      <c r="J8" s="35">
        <f t="shared" si="0"/>
        <v>1041500</v>
      </c>
    </row>
    <row r="9" spans="1:10" x14ac:dyDescent="0.25">
      <c r="A9" s="121" t="s">
        <v>14</v>
      </c>
      <c r="B9" s="115"/>
      <c r="C9" s="115"/>
      <c r="D9" s="115"/>
      <c r="E9" s="122"/>
      <c r="F9" s="28">
        <v>620389.97</v>
      </c>
      <c r="G9" s="28">
        <v>852370.49</v>
      </c>
      <c r="H9" s="28">
        <v>1041500</v>
      </c>
      <c r="I9" s="28">
        <v>1041500</v>
      </c>
      <c r="J9" s="28">
        <v>1041500</v>
      </c>
    </row>
    <row r="10" spans="1:10" x14ac:dyDescent="0.25">
      <c r="A10" s="123" t="s">
        <v>97</v>
      </c>
      <c r="B10" s="122"/>
      <c r="C10" s="122"/>
      <c r="D10" s="122"/>
      <c r="E10" s="122"/>
      <c r="F10" s="28"/>
      <c r="G10" s="28">
        <v>0</v>
      </c>
      <c r="H10" s="28">
        <v>0</v>
      </c>
      <c r="I10" s="28">
        <v>0</v>
      </c>
      <c r="J10" s="35">
        <v>0</v>
      </c>
    </row>
    <row r="11" spans="1:10" x14ac:dyDescent="0.25">
      <c r="A11" s="36" t="s">
        <v>2</v>
      </c>
      <c r="B11" s="34"/>
      <c r="C11" s="34"/>
      <c r="D11" s="34"/>
      <c r="E11" s="34"/>
      <c r="F11" s="28">
        <f>F12+F13</f>
        <v>594449.44999999995</v>
      </c>
      <c r="G11" s="28">
        <f>G12+G13</f>
        <v>855575</v>
      </c>
      <c r="H11" s="28">
        <f t="shared" ref="H11:J11" si="1">H12+H13</f>
        <v>1042000</v>
      </c>
      <c r="I11" s="28">
        <f t="shared" si="1"/>
        <v>1042000</v>
      </c>
      <c r="J11" s="35">
        <f t="shared" si="1"/>
        <v>1042000</v>
      </c>
    </row>
    <row r="12" spans="1:10" x14ac:dyDescent="0.25">
      <c r="A12" s="114" t="s">
        <v>17</v>
      </c>
      <c r="B12" s="115"/>
      <c r="C12" s="115"/>
      <c r="D12" s="115"/>
      <c r="E12" s="115"/>
      <c r="F12" s="28">
        <v>588136.75</v>
      </c>
      <c r="G12" s="28">
        <v>842075</v>
      </c>
      <c r="H12" s="28">
        <v>1031500</v>
      </c>
      <c r="I12" s="28">
        <v>1031500</v>
      </c>
      <c r="J12" s="28">
        <v>1031500</v>
      </c>
    </row>
    <row r="13" spans="1:10" x14ac:dyDescent="0.25">
      <c r="A13" s="123" t="s">
        <v>19</v>
      </c>
      <c r="B13" s="122"/>
      <c r="C13" s="122"/>
      <c r="D13" s="122"/>
      <c r="E13" s="122"/>
      <c r="F13" s="28">
        <v>6312.7</v>
      </c>
      <c r="G13" s="28">
        <v>13500</v>
      </c>
      <c r="H13" s="28">
        <v>10500</v>
      </c>
      <c r="I13" s="28">
        <v>10500</v>
      </c>
      <c r="J13" s="28">
        <v>10500</v>
      </c>
    </row>
    <row r="14" spans="1:10" x14ac:dyDescent="0.25">
      <c r="A14" s="114" t="s">
        <v>3</v>
      </c>
      <c r="B14" s="115"/>
      <c r="C14" s="115"/>
      <c r="D14" s="115"/>
      <c r="E14" s="115"/>
      <c r="F14" s="28">
        <f>F8-F11</f>
        <v>25940.520000000019</v>
      </c>
      <c r="G14" s="28">
        <f t="shared" ref="G14:J14" si="2">G8-G11</f>
        <v>-3204.5100000000093</v>
      </c>
      <c r="H14" s="28">
        <f t="shared" si="2"/>
        <v>-500</v>
      </c>
      <c r="I14" s="28">
        <f t="shared" si="2"/>
        <v>-500</v>
      </c>
      <c r="J14" s="28">
        <f t="shared" si="2"/>
        <v>-500</v>
      </c>
    </row>
    <row r="15" spans="1:10" ht="18" x14ac:dyDescent="0.25">
      <c r="A15" s="38"/>
      <c r="B15" s="39"/>
      <c r="C15" s="39"/>
      <c r="D15" s="39"/>
      <c r="E15" s="39"/>
      <c r="F15" s="39"/>
      <c r="G15" s="39"/>
      <c r="H15" s="40"/>
      <c r="I15" s="40"/>
      <c r="J15" s="40"/>
    </row>
    <row r="16" spans="1:10" ht="18" customHeight="1" x14ac:dyDescent="0.25">
      <c r="A16" s="118" t="s">
        <v>36</v>
      </c>
      <c r="B16" s="119"/>
      <c r="C16" s="119"/>
      <c r="D16" s="119"/>
      <c r="E16" s="119"/>
      <c r="F16" s="119"/>
      <c r="G16" s="119"/>
      <c r="H16" s="119"/>
      <c r="I16" s="119"/>
      <c r="J16" s="119"/>
    </row>
    <row r="17" spans="1:13" ht="18" x14ac:dyDescent="0.25">
      <c r="A17" s="38"/>
      <c r="B17" s="39"/>
      <c r="C17" s="39"/>
      <c r="D17" s="39"/>
      <c r="E17" s="39"/>
      <c r="F17" s="39"/>
      <c r="G17" s="39"/>
      <c r="H17" s="40"/>
      <c r="I17" s="40"/>
      <c r="J17" s="40"/>
    </row>
    <row r="18" spans="1:13" ht="43.5" customHeight="1" x14ac:dyDescent="0.25">
      <c r="A18" s="41"/>
      <c r="B18" s="42"/>
      <c r="C18" s="42"/>
      <c r="D18" s="43"/>
      <c r="E18" s="44"/>
      <c r="F18" s="3" t="s">
        <v>93</v>
      </c>
      <c r="G18" s="3" t="s">
        <v>94</v>
      </c>
      <c r="H18" s="3" t="s">
        <v>95</v>
      </c>
      <c r="I18" s="3" t="s">
        <v>90</v>
      </c>
      <c r="J18" s="3" t="s">
        <v>96</v>
      </c>
    </row>
    <row r="19" spans="1:13" ht="15.75" customHeight="1" x14ac:dyDescent="0.25">
      <c r="A19" s="121" t="s">
        <v>5</v>
      </c>
      <c r="B19" s="124"/>
      <c r="C19" s="124"/>
      <c r="D19" s="124"/>
      <c r="E19" s="125"/>
      <c r="F19" s="28">
        <v>0</v>
      </c>
      <c r="G19" s="28">
        <v>0</v>
      </c>
      <c r="H19" s="28">
        <v>0</v>
      </c>
      <c r="I19" s="28">
        <v>0</v>
      </c>
      <c r="J19" s="35">
        <v>0</v>
      </c>
      <c r="M19" t="s">
        <v>50</v>
      </c>
    </row>
    <row r="20" spans="1:13" x14ac:dyDescent="0.25">
      <c r="A20" s="121" t="s">
        <v>6</v>
      </c>
      <c r="B20" s="115"/>
      <c r="C20" s="115"/>
      <c r="D20" s="115"/>
      <c r="E20" s="115"/>
      <c r="F20" s="28">
        <v>17696.400000000001</v>
      </c>
      <c r="G20" s="28">
        <v>4425</v>
      </c>
      <c r="H20" s="28">
        <v>0</v>
      </c>
      <c r="I20" s="28">
        <v>0</v>
      </c>
      <c r="J20" s="35">
        <v>0</v>
      </c>
    </row>
    <row r="21" spans="1:13" x14ac:dyDescent="0.25">
      <c r="A21" s="114" t="s">
        <v>7</v>
      </c>
      <c r="B21" s="115"/>
      <c r="C21" s="115"/>
      <c r="D21" s="115"/>
      <c r="E21" s="115"/>
      <c r="F21" s="28">
        <v>0</v>
      </c>
      <c r="G21" s="28">
        <v>0</v>
      </c>
      <c r="H21" s="28">
        <v>0</v>
      </c>
      <c r="I21" s="28">
        <v>0</v>
      </c>
      <c r="J21" s="35">
        <v>0</v>
      </c>
    </row>
    <row r="22" spans="1:13" ht="18" x14ac:dyDescent="0.25">
      <c r="A22" s="45"/>
      <c r="B22" s="39"/>
      <c r="C22" s="39"/>
      <c r="D22" s="39"/>
      <c r="E22" s="39"/>
      <c r="F22" s="39"/>
      <c r="G22" s="39"/>
      <c r="H22" s="40"/>
      <c r="I22" s="40"/>
      <c r="J22" s="40"/>
    </row>
    <row r="23" spans="1:13" ht="18" customHeight="1" x14ac:dyDescent="0.25">
      <c r="A23" s="118" t="s">
        <v>41</v>
      </c>
      <c r="B23" s="119"/>
      <c r="C23" s="119"/>
      <c r="D23" s="119"/>
      <c r="E23" s="119"/>
      <c r="F23" s="119"/>
      <c r="G23" s="119"/>
      <c r="H23" s="119"/>
      <c r="I23" s="119"/>
      <c r="J23" s="119"/>
    </row>
    <row r="24" spans="1:13" ht="18" x14ac:dyDescent="0.25">
      <c r="A24" s="45"/>
      <c r="B24" s="39"/>
      <c r="C24" s="39"/>
      <c r="D24" s="39"/>
      <c r="E24" s="39"/>
      <c r="F24" s="39"/>
      <c r="G24" s="39"/>
      <c r="H24" s="40"/>
      <c r="I24" s="40"/>
      <c r="J24" s="40"/>
    </row>
    <row r="25" spans="1:13" ht="25.5" x14ac:dyDescent="0.25">
      <c r="A25" s="41"/>
      <c r="B25" s="42"/>
      <c r="C25" s="42"/>
      <c r="D25" s="43"/>
      <c r="E25" s="44"/>
      <c r="F25" s="3" t="s">
        <v>93</v>
      </c>
      <c r="G25" s="3" t="s">
        <v>94</v>
      </c>
      <c r="H25" s="3" t="s">
        <v>95</v>
      </c>
      <c r="I25" s="3" t="s">
        <v>90</v>
      </c>
      <c r="J25" s="3" t="s">
        <v>96</v>
      </c>
    </row>
    <row r="26" spans="1:13" x14ac:dyDescent="0.25">
      <c r="A26" s="130" t="s">
        <v>37</v>
      </c>
      <c r="B26" s="131"/>
      <c r="C26" s="131"/>
      <c r="D26" s="131"/>
      <c r="E26" s="132"/>
      <c r="F26" s="32">
        <v>0</v>
      </c>
      <c r="G26" s="32"/>
      <c r="H26" s="32"/>
      <c r="I26" s="32"/>
      <c r="J26" s="37"/>
    </row>
    <row r="27" spans="1:13" ht="30" customHeight="1" x14ac:dyDescent="0.25">
      <c r="A27" s="130" t="s">
        <v>4</v>
      </c>
      <c r="B27" s="131"/>
      <c r="C27" s="131"/>
      <c r="D27" s="131"/>
      <c r="E27" s="132"/>
      <c r="F27" s="32">
        <v>-614.61</v>
      </c>
      <c r="G27" s="32">
        <v>7629.51</v>
      </c>
      <c r="H27" s="32">
        <v>500</v>
      </c>
      <c r="I27" s="32">
        <v>500</v>
      </c>
      <c r="J27" s="37">
        <v>500</v>
      </c>
    </row>
    <row r="30" spans="1:13" x14ac:dyDescent="0.25">
      <c r="A30" s="128" t="s">
        <v>8</v>
      </c>
      <c r="B30" s="129"/>
      <c r="C30" s="129"/>
      <c r="D30" s="129"/>
      <c r="E30" s="129"/>
      <c r="F30" s="112">
        <f>F14-F20+F27</f>
        <v>7629.5100000000175</v>
      </c>
      <c r="G30" s="22">
        <v>0</v>
      </c>
      <c r="H30" s="22">
        <v>0</v>
      </c>
      <c r="I30" s="22">
        <v>0</v>
      </c>
      <c r="J30" s="33">
        <v>0</v>
      </c>
    </row>
    <row r="31" spans="1:13" x14ac:dyDescent="0.25">
      <c r="A31" s="29"/>
      <c r="B31" s="30"/>
      <c r="C31" s="30"/>
      <c r="D31" s="30"/>
      <c r="E31" s="30"/>
      <c r="F31" s="31"/>
      <c r="G31" s="31"/>
      <c r="H31" s="31"/>
      <c r="I31" s="31"/>
      <c r="J31" s="31"/>
    </row>
    <row r="32" spans="1:13" ht="8.25" customHeight="1" x14ac:dyDescent="0.25"/>
    <row r="33" spans="1:10" x14ac:dyDescent="0.25">
      <c r="A33" s="126" t="s">
        <v>50</v>
      </c>
      <c r="B33" s="127"/>
      <c r="C33" s="127"/>
      <c r="D33" s="127"/>
      <c r="E33" s="127"/>
      <c r="F33" s="127"/>
      <c r="G33" s="127"/>
      <c r="H33" s="127"/>
      <c r="I33" s="127"/>
      <c r="J33" s="127"/>
    </row>
    <row r="34" spans="1:10" ht="8.25" customHeight="1" x14ac:dyDescent="0.25"/>
    <row r="35" spans="1:10" ht="29.25" customHeight="1" x14ac:dyDescent="0.25">
      <c r="A35" s="126" t="s">
        <v>38</v>
      </c>
      <c r="B35" s="127"/>
      <c r="C35" s="127"/>
      <c r="D35" s="127"/>
      <c r="E35" s="127"/>
      <c r="F35" s="127"/>
      <c r="G35" s="127"/>
      <c r="H35" s="127"/>
      <c r="I35" s="127"/>
      <c r="J35" s="127"/>
    </row>
    <row r="36" spans="1:10" x14ac:dyDescent="0.25">
      <c r="G36" t="s">
        <v>50</v>
      </c>
    </row>
  </sheetData>
  <mergeCells count="19">
    <mergeCell ref="A35:J35"/>
    <mergeCell ref="A23:J23"/>
    <mergeCell ref="A30:E30"/>
    <mergeCell ref="A33:J33"/>
    <mergeCell ref="A26:E26"/>
    <mergeCell ref="A27:E27"/>
    <mergeCell ref="A19:E19"/>
    <mergeCell ref="A20:E20"/>
    <mergeCell ref="A21:E21"/>
    <mergeCell ref="A13:E13"/>
    <mergeCell ref="A14:E14"/>
    <mergeCell ref="A1:I1"/>
    <mergeCell ref="A12:E12"/>
    <mergeCell ref="A5:J5"/>
    <mergeCell ref="A16:J16"/>
    <mergeCell ref="A3:J3"/>
    <mergeCell ref="A8:E8"/>
    <mergeCell ref="A9:E9"/>
    <mergeCell ref="A10:E10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topLeftCell="A37" workbookViewId="0">
      <selection activeCell="I58" sqref="I58"/>
    </sheetView>
  </sheetViews>
  <sheetFormatPr defaultRowHeight="15" x14ac:dyDescent="0.25"/>
  <cols>
    <col min="1" max="1" width="3.85546875" customWidth="1"/>
    <col min="2" max="3" width="4.5703125" customWidth="1"/>
    <col min="4" max="4" width="29.28515625" customWidth="1"/>
    <col min="5" max="9" width="14.140625" customWidth="1"/>
  </cols>
  <sheetData>
    <row r="1" spans="1:9" ht="36.75" customHeight="1" x14ac:dyDescent="0.25">
      <c r="A1" s="113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9" ht="11.25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" customHeight="1" x14ac:dyDescent="0.25">
      <c r="A3" s="116" t="s">
        <v>28</v>
      </c>
      <c r="B3" s="116"/>
      <c r="C3" s="116"/>
      <c r="D3" s="116"/>
      <c r="E3" s="116"/>
      <c r="F3" s="116"/>
      <c r="G3" s="116"/>
      <c r="H3" s="120"/>
      <c r="I3" s="120"/>
    </row>
    <row r="4" spans="1:9" ht="8.25" customHeight="1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16" t="s">
        <v>10</v>
      </c>
      <c r="B5" s="117"/>
      <c r="C5" s="117"/>
      <c r="D5" s="117"/>
      <c r="E5" s="117"/>
      <c r="F5" s="117"/>
      <c r="G5" s="117"/>
      <c r="H5" s="117"/>
      <c r="I5" s="117"/>
    </row>
    <row r="6" spans="1:9" ht="9.75" customHeight="1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8.5" customHeight="1" x14ac:dyDescent="0.25">
      <c r="A7" s="134" t="s">
        <v>1</v>
      </c>
      <c r="B7" s="135"/>
      <c r="C7" s="135"/>
      <c r="D7" s="135"/>
      <c r="E7" s="135"/>
      <c r="F7" s="135"/>
      <c r="G7" s="135"/>
      <c r="H7" s="135"/>
      <c r="I7" s="135"/>
    </row>
    <row r="8" spans="1:9" ht="6" customHeight="1" x14ac:dyDescent="0.25">
      <c r="A8" s="4"/>
      <c r="B8" s="4"/>
      <c r="C8" s="4"/>
      <c r="D8" s="4"/>
      <c r="E8" s="4"/>
      <c r="F8" s="4"/>
      <c r="G8" s="4"/>
      <c r="H8" s="5"/>
      <c r="I8" s="111" t="s">
        <v>91</v>
      </c>
    </row>
    <row r="9" spans="1:9" ht="22.5" x14ac:dyDescent="0.25">
      <c r="A9" s="62" t="s">
        <v>11</v>
      </c>
      <c r="B9" s="52" t="s">
        <v>12</v>
      </c>
      <c r="C9" s="52" t="s">
        <v>13</v>
      </c>
      <c r="D9" s="52" t="s">
        <v>9</v>
      </c>
      <c r="E9" s="52" t="s">
        <v>93</v>
      </c>
      <c r="F9" s="62" t="s">
        <v>94</v>
      </c>
      <c r="G9" s="62" t="s">
        <v>98</v>
      </c>
      <c r="H9" s="62" t="s">
        <v>90</v>
      </c>
      <c r="I9" s="62" t="s">
        <v>96</v>
      </c>
    </row>
    <row r="10" spans="1:9" ht="15.75" customHeight="1" x14ac:dyDescent="0.25">
      <c r="A10" s="53">
        <v>6</v>
      </c>
      <c r="B10" s="53"/>
      <c r="C10" s="53"/>
      <c r="D10" s="53" t="s">
        <v>14</v>
      </c>
      <c r="E10" s="63">
        <f t="shared" ref="E10:F10" si="0">E11+E13+E15+E17+E20</f>
        <v>620389.97</v>
      </c>
      <c r="F10" s="63">
        <f t="shared" si="0"/>
        <v>852370.49</v>
      </c>
      <c r="G10" s="63">
        <f>G11+G13+G15+G17+G20</f>
        <v>1041500</v>
      </c>
      <c r="H10" s="63">
        <f t="shared" ref="H10:I10" si="1">H11+H13+H15+H17+H20</f>
        <v>1041500</v>
      </c>
      <c r="I10" s="63">
        <f t="shared" si="1"/>
        <v>1041500</v>
      </c>
    </row>
    <row r="11" spans="1:9" ht="28.5" customHeight="1" x14ac:dyDescent="0.25">
      <c r="A11" s="54"/>
      <c r="B11" s="54">
        <v>63</v>
      </c>
      <c r="C11" s="54"/>
      <c r="D11" s="54" t="s">
        <v>39</v>
      </c>
      <c r="E11" s="64">
        <f t="shared" ref="E11:F11" si="2">E12</f>
        <v>7153.91</v>
      </c>
      <c r="F11" s="64">
        <f t="shared" si="2"/>
        <v>11100</v>
      </c>
      <c r="G11" s="64">
        <f>G12</f>
        <v>12800</v>
      </c>
      <c r="H11" s="64">
        <f t="shared" ref="H11:I11" si="3">H12</f>
        <v>12800</v>
      </c>
      <c r="I11" s="64">
        <f t="shared" si="3"/>
        <v>12800</v>
      </c>
    </row>
    <row r="12" spans="1:9" ht="15.75" customHeight="1" x14ac:dyDescent="0.25">
      <c r="A12" s="54"/>
      <c r="B12" s="54"/>
      <c r="C12" s="55" t="s">
        <v>57</v>
      </c>
      <c r="D12" s="55" t="s">
        <v>74</v>
      </c>
      <c r="E12" s="65">
        <v>7153.91</v>
      </c>
      <c r="F12" s="65">
        <v>11100</v>
      </c>
      <c r="G12" s="65">
        <v>12800</v>
      </c>
      <c r="H12" s="65">
        <v>12800</v>
      </c>
      <c r="I12" s="65">
        <v>12800</v>
      </c>
    </row>
    <row r="13" spans="1:9" ht="15.75" customHeight="1" x14ac:dyDescent="0.25">
      <c r="A13" s="54"/>
      <c r="B13" s="54">
        <v>64</v>
      </c>
      <c r="C13" s="54"/>
      <c r="D13" s="54" t="s">
        <v>76</v>
      </c>
      <c r="E13" s="64">
        <f t="shared" ref="E13:F13" si="4">E14</f>
        <v>0.01</v>
      </c>
      <c r="F13" s="64">
        <f t="shared" si="4"/>
        <v>1</v>
      </c>
      <c r="G13" s="64">
        <f>G14</f>
        <v>1</v>
      </c>
      <c r="H13" s="64">
        <f t="shared" ref="H13:I13" si="5">H14</f>
        <v>1</v>
      </c>
      <c r="I13" s="64">
        <f t="shared" si="5"/>
        <v>1</v>
      </c>
    </row>
    <row r="14" spans="1:9" ht="25.5" customHeight="1" x14ac:dyDescent="0.25">
      <c r="A14" s="54"/>
      <c r="B14" s="54"/>
      <c r="C14" s="55" t="s">
        <v>55</v>
      </c>
      <c r="D14" s="55" t="s">
        <v>77</v>
      </c>
      <c r="E14" s="65">
        <v>0.01</v>
      </c>
      <c r="F14" s="65">
        <v>1</v>
      </c>
      <c r="G14" s="65">
        <v>1</v>
      </c>
      <c r="H14" s="65">
        <v>1</v>
      </c>
      <c r="I14" s="65">
        <v>1</v>
      </c>
    </row>
    <row r="15" spans="1:9" ht="38.25" customHeight="1" x14ac:dyDescent="0.25">
      <c r="A15" s="54"/>
      <c r="B15" s="54">
        <v>65</v>
      </c>
      <c r="C15" s="54"/>
      <c r="D15" s="54" t="s">
        <v>75</v>
      </c>
      <c r="E15" s="64">
        <f t="shared" ref="E15:F15" si="6">E16</f>
        <v>205517.28</v>
      </c>
      <c r="F15" s="64">
        <f t="shared" si="6"/>
        <v>231253.49</v>
      </c>
      <c r="G15" s="64">
        <f>G16</f>
        <v>236703</v>
      </c>
      <c r="H15" s="64">
        <f t="shared" ref="H15:I15" si="7">H16</f>
        <v>236703</v>
      </c>
      <c r="I15" s="64">
        <f t="shared" si="7"/>
        <v>236703</v>
      </c>
    </row>
    <row r="16" spans="1:9" ht="26.25" customHeight="1" x14ac:dyDescent="0.25">
      <c r="A16" s="54"/>
      <c r="B16" s="54"/>
      <c r="C16" s="55" t="s">
        <v>55</v>
      </c>
      <c r="D16" s="55" t="s">
        <v>78</v>
      </c>
      <c r="E16" s="66">
        <v>205517.28</v>
      </c>
      <c r="F16" s="66">
        <v>231253.49</v>
      </c>
      <c r="G16" s="66">
        <v>236703</v>
      </c>
      <c r="H16" s="66">
        <v>236703</v>
      </c>
      <c r="I16" s="66">
        <v>236703</v>
      </c>
    </row>
    <row r="17" spans="1:9" ht="30.75" customHeight="1" x14ac:dyDescent="0.25">
      <c r="A17" s="58"/>
      <c r="B17" s="59">
        <v>66</v>
      </c>
      <c r="C17" s="59"/>
      <c r="D17" s="56" t="s">
        <v>73</v>
      </c>
      <c r="E17" s="64">
        <f>E18+E19</f>
        <v>5474.49</v>
      </c>
      <c r="F17" s="64">
        <f t="shared" ref="F17:I17" si="8">F18+F19</f>
        <v>3800</v>
      </c>
      <c r="G17" s="64">
        <f t="shared" si="8"/>
        <v>3800</v>
      </c>
      <c r="H17" s="64">
        <f t="shared" si="8"/>
        <v>3800</v>
      </c>
      <c r="I17" s="64">
        <f t="shared" si="8"/>
        <v>3800</v>
      </c>
    </row>
    <row r="18" spans="1:9" ht="30.75" customHeight="1" x14ac:dyDescent="0.25">
      <c r="A18" s="58"/>
      <c r="B18" s="59"/>
      <c r="C18" s="58" t="s">
        <v>54</v>
      </c>
      <c r="D18" s="57" t="s">
        <v>79</v>
      </c>
      <c r="E18" s="65">
        <v>810.08</v>
      </c>
      <c r="F18" s="65">
        <v>1300</v>
      </c>
      <c r="G18" s="65">
        <v>1300</v>
      </c>
      <c r="H18" s="65">
        <v>1300</v>
      </c>
      <c r="I18" s="65">
        <v>1300</v>
      </c>
    </row>
    <row r="19" spans="1:9" ht="30.75" customHeight="1" x14ac:dyDescent="0.25">
      <c r="A19" s="58"/>
      <c r="B19" s="59"/>
      <c r="C19" s="58" t="s">
        <v>59</v>
      </c>
      <c r="D19" s="57" t="s">
        <v>60</v>
      </c>
      <c r="E19" s="65">
        <v>4664.41</v>
      </c>
      <c r="F19" s="65">
        <v>2500</v>
      </c>
      <c r="G19" s="65">
        <v>2500</v>
      </c>
      <c r="H19" s="65">
        <v>2500</v>
      </c>
      <c r="I19" s="65">
        <v>2500</v>
      </c>
    </row>
    <row r="20" spans="1:9" ht="33.75" x14ac:dyDescent="0.25">
      <c r="A20" s="58"/>
      <c r="B20" s="59">
        <v>67</v>
      </c>
      <c r="C20" s="60"/>
      <c r="D20" s="54" t="s">
        <v>40</v>
      </c>
      <c r="E20" s="64">
        <f t="shared" ref="E20:F20" si="9">E21</f>
        <v>402244.28</v>
      </c>
      <c r="F20" s="64">
        <f t="shared" si="9"/>
        <v>606216</v>
      </c>
      <c r="G20" s="64">
        <f>G21</f>
        <v>788196</v>
      </c>
      <c r="H20" s="64">
        <f t="shared" ref="H20:I20" si="10">H21</f>
        <v>788196</v>
      </c>
      <c r="I20" s="64">
        <f t="shared" si="10"/>
        <v>788196</v>
      </c>
    </row>
    <row r="21" spans="1:9" x14ac:dyDescent="0.25">
      <c r="A21" s="58"/>
      <c r="B21" s="58"/>
      <c r="C21" s="58" t="s">
        <v>46</v>
      </c>
      <c r="D21" s="58" t="s">
        <v>72</v>
      </c>
      <c r="E21" s="65">
        <v>402244.28</v>
      </c>
      <c r="F21" s="65">
        <v>606216</v>
      </c>
      <c r="G21" s="65">
        <v>788196</v>
      </c>
      <c r="H21" s="65">
        <v>788196</v>
      </c>
      <c r="I21" s="65">
        <v>788196</v>
      </c>
    </row>
    <row r="22" spans="1:9" x14ac:dyDescent="0.25">
      <c r="A22" s="59">
        <v>8</v>
      </c>
      <c r="B22" s="67"/>
      <c r="C22" s="59"/>
      <c r="D22" s="59" t="s">
        <v>25</v>
      </c>
      <c r="E22" s="64">
        <f>E23</f>
        <v>0</v>
      </c>
      <c r="F22" s="64">
        <f t="shared" ref="F22:I22" si="11">F23</f>
        <v>0</v>
      </c>
      <c r="G22" s="64">
        <f t="shared" si="11"/>
        <v>0</v>
      </c>
      <c r="H22" s="64">
        <f t="shared" si="11"/>
        <v>0</v>
      </c>
      <c r="I22" s="64">
        <f t="shared" si="11"/>
        <v>0</v>
      </c>
    </row>
    <row r="23" spans="1:9" x14ac:dyDescent="0.25">
      <c r="A23" s="58"/>
      <c r="B23" s="59">
        <v>84</v>
      </c>
      <c r="C23" s="59"/>
      <c r="D23" s="59" t="s">
        <v>84</v>
      </c>
      <c r="E23" s="64">
        <f>E24</f>
        <v>0</v>
      </c>
      <c r="F23" s="64">
        <f t="shared" ref="F23:I23" si="12">F24</f>
        <v>0</v>
      </c>
      <c r="G23" s="64">
        <f t="shared" si="12"/>
        <v>0</v>
      </c>
      <c r="H23" s="64">
        <f t="shared" si="12"/>
        <v>0</v>
      </c>
      <c r="I23" s="64">
        <f t="shared" si="12"/>
        <v>0</v>
      </c>
    </row>
    <row r="24" spans="1:9" x14ac:dyDescent="0.25">
      <c r="A24" s="58"/>
      <c r="B24" s="58"/>
      <c r="C24" s="58" t="s">
        <v>61</v>
      </c>
      <c r="D24" s="58" t="s">
        <v>71</v>
      </c>
      <c r="E24" s="65">
        <v>0</v>
      </c>
      <c r="F24" s="65"/>
      <c r="G24" s="65"/>
      <c r="H24" s="65"/>
      <c r="I24" s="65"/>
    </row>
    <row r="25" spans="1:9" x14ac:dyDescent="0.25">
      <c r="A25" s="60">
        <v>9</v>
      </c>
      <c r="B25" s="60"/>
      <c r="C25" s="60"/>
      <c r="D25" s="60" t="s">
        <v>80</v>
      </c>
      <c r="E25" s="68">
        <f t="shared" ref="E25:F26" si="13">E26</f>
        <v>0</v>
      </c>
      <c r="F25" s="68">
        <f t="shared" si="13"/>
        <v>7629.51</v>
      </c>
      <c r="G25" s="68">
        <f>G26</f>
        <v>500</v>
      </c>
      <c r="H25" s="68">
        <f t="shared" ref="H25:I26" si="14">H26</f>
        <v>500</v>
      </c>
      <c r="I25" s="68">
        <f t="shared" si="14"/>
        <v>500</v>
      </c>
    </row>
    <row r="26" spans="1:9" x14ac:dyDescent="0.25">
      <c r="A26" s="58"/>
      <c r="B26" s="59">
        <v>92</v>
      </c>
      <c r="C26" s="59"/>
      <c r="D26" s="59" t="s">
        <v>81</v>
      </c>
      <c r="E26" s="64">
        <f t="shared" si="13"/>
        <v>0</v>
      </c>
      <c r="F26" s="64">
        <f t="shared" si="13"/>
        <v>7629.51</v>
      </c>
      <c r="G26" s="64">
        <f>G27</f>
        <v>500</v>
      </c>
      <c r="H26" s="64">
        <f t="shared" si="14"/>
        <v>500</v>
      </c>
      <c r="I26" s="64">
        <f t="shared" si="14"/>
        <v>500</v>
      </c>
    </row>
    <row r="27" spans="1:9" x14ac:dyDescent="0.25">
      <c r="A27" s="58"/>
      <c r="B27" s="58"/>
      <c r="C27" s="58" t="s">
        <v>55</v>
      </c>
      <c r="D27" s="58" t="s">
        <v>82</v>
      </c>
      <c r="E27" s="65">
        <v>0</v>
      </c>
      <c r="F27" s="65">
        <v>7629.51</v>
      </c>
      <c r="G27" s="65">
        <v>500</v>
      </c>
      <c r="H27" s="65">
        <v>500</v>
      </c>
      <c r="I27" s="65">
        <v>500</v>
      </c>
    </row>
    <row r="28" spans="1:9" x14ac:dyDescent="0.25">
      <c r="A28" s="69"/>
      <c r="B28" s="70"/>
      <c r="C28" s="71"/>
      <c r="D28" s="72" t="s">
        <v>83</v>
      </c>
      <c r="E28" s="65">
        <f>E10+E22+E25</f>
        <v>620389.97</v>
      </c>
      <c r="F28" s="65">
        <f t="shared" ref="F28:I28" si="15">F10+F22+F25</f>
        <v>860000</v>
      </c>
      <c r="G28" s="65">
        <f t="shared" si="15"/>
        <v>1042000</v>
      </c>
      <c r="H28" s="65">
        <f t="shared" si="15"/>
        <v>1042000</v>
      </c>
      <c r="I28" s="65">
        <f t="shared" si="15"/>
        <v>1042000</v>
      </c>
    </row>
    <row r="29" spans="1:9" x14ac:dyDescent="0.25">
      <c r="A29" s="46"/>
      <c r="B29" s="46"/>
      <c r="C29" s="47"/>
      <c r="D29" s="48"/>
      <c r="E29" s="48"/>
      <c r="F29" s="48"/>
      <c r="G29" s="48"/>
      <c r="H29" s="48"/>
      <c r="I29" s="48"/>
    </row>
    <row r="30" spans="1:9" x14ac:dyDescent="0.25">
      <c r="A30" s="46"/>
      <c r="B30" s="46"/>
      <c r="C30" s="47"/>
      <c r="D30" s="47"/>
      <c r="E30" s="48"/>
      <c r="F30" s="48"/>
      <c r="G30" s="48"/>
      <c r="H30" s="48"/>
      <c r="I30" s="48"/>
    </row>
    <row r="31" spans="1:9" ht="6" customHeight="1" x14ac:dyDescent="0.25">
      <c r="A31" s="49"/>
      <c r="B31" s="49"/>
      <c r="C31" s="49"/>
      <c r="D31" s="49"/>
      <c r="E31" s="49"/>
      <c r="F31" s="49"/>
      <c r="G31" s="49"/>
      <c r="H31" s="49"/>
      <c r="I31" s="49"/>
    </row>
    <row r="32" spans="1:9" x14ac:dyDescent="0.25">
      <c r="A32" s="136" t="s">
        <v>15</v>
      </c>
      <c r="B32" s="137"/>
      <c r="C32" s="137"/>
      <c r="D32" s="137"/>
      <c r="E32" s="137"/>
      <c r="F32" s="137"/>
      <c r="G32" s="137"/>
      <c r="H32" s="137"/>
      <c r="I32" s="137"/>
    </row>
    <row r="33" spans="1:9" x14ac:dyDescent="0.25">
      <c r="A33" s="50"/>
      <c r="B33" s="50"/>
      <c r="C33" s="50"/>
      <c r="D33" s="50"/>
      <c r="E33" s="50"/>
      <c r="F33" s="50"/>
      <c r="G33" s="50"/>
      <c r="H33" s="51"/>
      <c r="I33" s="51"/>
    </row>
    <row r="34" spans="1:9" ht="22.5" x14ac:dyDescent="0.25">
      <c r="A34" s="62" t="s">
        <v>11</v>
      </c>
      <c r="B34" s="52" t="s">
        <v>12</v>
      </c>
      <c r="C34" s="52" t="s">
        <v>13</v>
      </c>
      <c r="D34" s="52" t="s">
        <v>16</v>
      </c>
      <c r="E34" s="52" t="s">
        <v>93</v>
      </c>
      <c r="F34" s="62" t="s">
        <v>94</v>
      </c>
      <c r="G34" s="62" t="s">
        <v>98</v>
      </c>
      <c r="H34" s="62" t="s">
        <v>90</v>
      </c>
      <c r="I34" s="62" t="s">
        <v>96</v>
      </c>
    </row>
    <row r="35" spans="1:9" ht="15.75" customHeight="1" x14ac:dyDescent="0.25">
      <c r="A35" s="54">
        <v>3</v>
      </c>
      <c r="B35" s="54"/>
      <c r="C35" s="54"/>
      <c r="D35" s="54" t="s">
        <v>17</v>
      </c>
      <c r="E35" s="64">
        <f t="shared" ref="E35:F35" si="16">E36+E39+E46</f>
        <v>588136.74999999988</v>
      </c>
      <c r="F35" s="64">
        <f t="shared" si="16"/>
        <v>842075</v>
      </c>
      <c r="G35" s="64">
        <f>G36+G39+G46</f>
        <v>1031500</v>
      </c>
      <c r="H35" s="64">
        <f t="shared" ref="H35:I35" si="17">H36+H39+H46</f>
        <v>1031500</v>
      </c>
      <c r="I35" s="64">
        <f t="shared" si="17"/>
        <v>1031500</v>
      </c>
    </row>
    <row r="36" spans="1:9" ht="15.75" customHeight="1" x14ac:dyDescent="0.25">
      <c r="A36" s="54"/>
      <c r="B36" s="54">
        <v>31</v>
      </c>
      <c r="C36" s="54"/>
      <c r="D36" s="54" t="s">
        <v>18</v>
      </c>
      <c r="E36" s="64">
        <f t="shared" ref="E36:F36" si="18">E37+E38</f>
        <v>479698.68999999994</v>
      </c>
      <c r="F36" s="64">
        <f t="shared" si="18"/>
        <v>685200</v>
      </c>
      <c r="G36" s="64">
        <f>G37+G38</f>
        <v>822520</v>
      </c>
      <c r="H36" s="64">
        <f t="shared" ref="H36:I36" si="19">H37+H38</f>
        <v>822520</v>
      </c>
      <c r="I36" s="64">
        <f t="shared" si="19"/>
        <v>822520</v>
      </c>
    </row>
    <row r="37" spans="1:9" x14ac:dyDescent="0.25">
      <c r="A37" s="58"/>
      <c r="B37" s="58"/>
      <c r="C37" s="58" t="s">
        <v>46</v>
      </c>
      <c r="D37" s="58" t="s">
        <v>72</v>
      </c>
      <c r="E37" s="65">
        <v>380354.22</v>
      </c>
      <c r="F37" s="65">
        <v>579531</v>
      </c>
      <c r="G37" s="65">
        <v>758670</v>
      </c>
      <c r="H37" s="65">
        <v>758670</v>
      </c>
      <c r="I37" s="65">
        <v>758670</v>
      </c>
    </row>
    <row r="38" spans="1:9" ht="22.5" x14ac:dyDescent="0.25">
      <c r="A38" s="58"/>
      <c r="B38" s="58"/>
      <c r="C38" s="55" t="s">
        <v>55</v>
      </c>
      <c r="D38" s="55" t="s">
        <v>78</v>
      </c>
      <c r="E38" s="65">
        <v>99344.47</v>
      </c>
      <c r="F38" s="65">
        <v>105669</v>
      </c>
      <c r="G38" s="65">
        <v>63850</v>
      </c>
      <c r="H38" s="65">
        <v>63850</v>
      </c>
      <c r="I38" s="65">
        <v>63850</v>
      </c>
    </row>
    <row r="39" spans="1:9" x14ac:dyDescent="0.25">
      <c r="A39" s="58"/>
      <c r="B39" s="59">
        <v>32</v>
      </c>
      <c r="C39" s="60"/>
      <c r="D39" s="59" t="s">
        <v>31</v>
      </c>
      <c r="E39" s="64">
        <f>E40+E41+E42+E43+E44+E45</f>
        <v>106855.84999999999</v>
      </c>
      <c r="F39" s="64">
        <f t="shared" ref="F39:I39" si="20">F40+F41+F42+F43+F44+F45</f>
        <v>154546</v>
      </c>
      <c r="G39" s="64">
        <f t="shared" si="20"/>
        <v>206030</v>
      </c>
      <c r="H39" s="64">
        <f t="shared" si="20"/>
        <v>206030</v>
      </c>
      <c r="I39" s="64">
        <f t="shared" si="20"/>
        <v>206030</v>
      </c>
    </row>
    <row r="40" spans="1:9" x14ac:dyDescent="0.25">
      <c r="A40" s="58"/>
      <c r="B40" s="58"/>
      <c r="C40" s="58" t="s">
        <v>46</v>
      </c>
      <c r="D40" s="58" t="s">
        <v>72</v>
      </c>
      <c r="E40" s="65">
        <v>3780.93</v>
      </c>
      <c r="F40" s="65">
        <v>10026</v>
      </c>
      <c r="G40" s="65">
        <v>19726</v>
      </c>
      <c r="H40" s="65">
        <v>19726</v>
      </c>
      <c r="I40" s="65">
        <v>19726</v>
      </c>
    </row>
    <row r="41" spans="1:9" ht="25.5" customHeight="1" x14ac:dyDescent="0.25">
      <c r="A41" s="58"/>
      <c r="B41" s="58"/>
      <c r="C41" s="58" t="s">
        <v>54</v>
      </c>
      <c r="D41" s="57" t="s">
        <v>79</v>
      </c>
      <c r="E41" s="65">
        <v>810.08</v>
      </c>
      <c r="F41" s="65">
        <v>1300</v>
      </c>
      <c r="G41" s="65">
        <v>1300</v>
      </c>
      <c r="H41" s="65">
        <v>1300</v>
      </c>
      <c r="I41" s="65">
        <v>1300</v>
      </c>
    </row>
    <row r="42" spans="1:9" ht="22.5" x14ac:dyDescent="0.25">
      <c r="A42" s="58"/>
      <c r="B42" s="58"/>
      <c r="C42" s="55" t="s">
        <v>55</v>
      </c>
      <c r="D42" s="55" t="s">
        <v>78</v>
      </c>
      <c r="E42" s="65">
        <v>92595.18</v>
      </c>
      <c r="F42" s="65">
        <v>129620</v>
      </c>
      <c r="G42" s="65">
        <v>169704</v>
      </c>
      <c r="H42" s="65">
        <v>169704</v>
      </c>
      <c r="I42" s="65">
        <v>169704</v>
      </c>
    </row>
    <row r="43" spans="1:9" x14ac:dyDescent="0.25">
      <c r="A43" s="58"/>
      <c r="B43" s="58"/>
      <c r="C43" s="55" t="s">
        <v>57</v>
      </c>
      <c r="D43" s="55" t="s">
        <v>74</v>
      </c>
      <c r="E43" s="65">
        <v>7153.91</v>
      </c>
      <c r="F43" s="65">
        <v>11100</v>
      </c>
      <c r="G43" s="65">
        <v>12800</v>
      </c>
      <c r="H43" s="65">
        <v>12800</v>
      </c>
      <c r="I43" s="65">
        <v>12800</v>
      </c>
    </row>
    <row r="44" spans="1:9" x14ac:dyDescent="0.25">
      <c r="A44" s="58"/>
      <c r="B44" s="58"/>
      <c r="C44" s="55" t="s">
        <v>59</v>
      </c>
      <c r="D44" s="55" t="s">
        <v>87</v>
      </c>
      <c r="E44" s="65">
        <v>2515.75</v>
      </c>
      <c r="F44" s="65">
        <v>2500</v>
      </c>
      <c r="G44" s="65">
        <v>2500</v>
      </c>
      <c r="H44" s="65">
        <v>2500</v>
      </c>
      <c r="I44" s="65">
        <v>2500</v>
      </c>
    </row>
    <row r="45" spans="1:9" x14ac:dyDescent="0.25">
      <c r="A45" s="58"/>
      <c r="B45" s="58"/>
      <c r="C45" s="55" t="s">
        <v>61</v>
      </c>
      <c r="D45" s="55" t="s">
        <v>62</v>
      </c>
      <c r="E45" s="65">
        <v>0</v>
      </c>
      <c r="F45" s="65"/>
      <c r="G45" s="65"/>
      <c r="H45" s="65"/>
      <c r="I45" s="65"/>
    </row>
    <row r="46" spans="1:9" x14ac:dyDescent="0.25">
      <c r="A46" s="58"/>
      <c r="B46" s="59">
        <v>34</v>
      </c>
      <c r="C46" s="59"/>
      <c r="D46" s="59" t="s">
        <v>51</v>
      </c>
      <c r="E46" s="64">
        <f t="shared" ref="E46:F46" si="21">E47+E48</f>
        <v>1582.21</v>
      </c>
      <c r="F46" s="64">
        <f t="shared" si="21"/>
        <v>2329</v>
      </c>
      <c r="G46" s="64">
        <f>G47+G48</f>
        <v>2950</v>
      </c>
      <c r="H46" s="64">
        <f t="shared" ref="H46:I46" si="22">H47+H48</f>
        <v>2950</v>
      </c>
      <c r="I46" s="64">
        <f t="shared" si="22"/>
        <v>2950</v>
      </c>
    </row>
    <row r="47" spans="1:9" x14ac:dyDescent="0.25">
      <c r="A47" s="58"/>
      <c r="B47" s="58"/>
      <c r="C47" s="58" t="s">
        <v>46</v>
      </c>
      <c r="D47" s="58" t="s">
        <v>72</v>
      </c>
      <c r="E47" s="65">
        <v>412.73</v>
      </c>
      <c r="F47" s="65">
        <v>234</v>
      </c>
      <c r="G47" s="65">
        <v>200</v>
      </c>
      <c r="H47" s="65">
        <v>200</v>
      </c>
      <c r="I47" s="65">
        <v>200</v>
      </c>
    </row>
    <row r="48" spans="1:9" ht="22.5" x14ac:dyDescent="0.25">
      <c r="A48" s="58"/>
      <c r="B48" s="58"/>
      <c r="C48" s="55" t="s">
        <v>55</v>
      </c>
      <c r="D48" s="55" t="s">
        <v>78</v>
      </c>
      <c r="E48" s="65">
        <v>1169.48</v>
      </c>
      <c r="F48" s="65">
        <v>2095</v>
      </c>
      <c r="G48" s="65">
        <v>2750</v>
      </c>
      <c r="H48" s="65">
        <v>2750</v>
      </c>
      <c r="I48" s="65">
        <v>2750</v>
      </c>
    </row>
    <row r="49" spans="1:9" ht="22.5" customHeight="1" x14ac:dyDescent="0.25">
      <c r="A49" s="73">
        <v>4</v>
      </c>
      <c r="B49" s="73"/>
      <c r="C49" s="73"/>
      <c r="D49" s="61" t="s">
        <v>19</v>
      </c>
      <c r="E49" s="64">
        <f t="shared" ref="E49:F49" si="23">E50</f>
        <v>6312.7</v>
      </c>
      <c r="F49" s="64">
        <f t="shared" si="23"/>
        <v>13500</v>
      </c>
      <c r="G49" s="64">
        <f>G50</f>
        <v>10500</v>
      </c>
      <c r="H49" s="64">
        <f t="shared" ref="H49:I49" si="24">H50</f>
        <v>10500</v>
      </c>
      <c r="I49" s="64">
        <f t="shared" si="24"/>
        <v>10500</v>
      </c>
    </row>
    <row r="50" spans="1:9" ht="22.5" x14ac:dyDescent="0.25">
      <c r="A50" s="54"/>
      <c r="B50" s="54">
        <v>42</v>
      </c>
      <c r="C50" s="54"/>
      <c r="D50" s="61" t="s">
        <v>20</v>
      </c>
      <c r="E50" s="64">
        <f>E51+E52+E53+E54</f>
        <v>6312.7</v>
      </c>
      <c r="F50" s="64">
        <f t="shared" ref="F50:I50" si="25">F51+F52+F53+F54</f>
        <v>13500</v>
      </c>
      <c r="G50" s="64">
        <f t="shared" si="25"/>
        <v>10500</v>
      </c>
      <c r="H50" s="64">
        <f t="shared" si="25"/>
        <v>10500</v>
      </c>
      <c r="I50" s="64">
        <f t="shared" si="25"/>
        <v>10500</v>
      </c>
    </row>
    <row r="51" spans="1:9" x14ac:dyDescent="0.25">
      <c r="A51" s="54"/>
      <c r="B51" s="54"/>
      <c r="C51" s="58" t="s">
        <v>46</v>
      </c>
      <c r="D51" s="58" t="s">
        <v>72</v>
      </c>
      <c r="E51" s="65">
        <v>0</v>
      </c>
      <c r="F51" s="65">
        <v>12000</v>
      </c>
      <c r="G51" s="65">
        <v>9000</v>
      </c>
      <c r="H51" s="65">
        <v>9000</v>
      </c>
      <c r="I51" s="65">
        <v>9000</v>
      </c>
    </row>
    <row r="52" spans="1:9" ht="22.5" x14ac:dyDescent="0.25">
      <c r="A52" s="55"/>
      <c r="B52" s="55"/>
      <c r="C52" s="55" t="s">
        <v>55</v>
      </c>
      <c r="D52" s="55" t="s">
        <v>78</v>
      </c>
      <c r="E52" s="65">
        <v>4164.04</v>
      </c>
      <c r="F52" s="65">
        <v>1500</v>
      </c>
      <c r="G52" s="65">
        <v>1500</v>
      </c>
      <c r="H52" s="65">
        <v>1500</v>
      </c>
      <c r="I52" s="65">
        <v>1500</v>
      </c>
    </row>
    <row r="53" spans="1:9" x14ac:dyDescent="0.25">
      <c r="A53" s="55"/>
      <c r="B53" s="55"/>
      <c r="C53" s="55" t="s">
        <v>59</v>
      </c>
      <c r="D53" s="55" t="s">
        <v>87</v>
      </c>
      <c r="E53" s="65">
        <v>2148.66</v>
      </c>
      <c r="F53" s="65"/>
      <c r="G53" s="65">
        <v>0</v>
      </c>
      <c r="H53" s="65">
        <v>0</v>
      </c>
      <c r="I53" s="65">
        <v>0</v>
      </c>
    </row>
    <row r="54" spans="1:9" x14ac:dyDescent="0.25">
      <c r="A54" s="55"/>
      <c r="B54" s="55"/>
      <c r="C54" s="55" t="s">
        <v>61</v>
      </c>
      <c r="D54" s="55" t="s">
        <v>62</v>
      </c>
      <c r="E54" s="65">
        <v>0</v>
      </c>
      <c r="F54" s="65"/>
      <c r="G54" s="65"/>
      <c r="H54" s="65"/>
      <c r="I54" s="65"/>
    </row>
    <row r="55" spans="1:9" ht="23.25" customHeight="1" x14ac:dyDescent="0.25">
      <c r="A55" s="54">
        <v>5</v>
      </c>
      <c r="B55" s="54"/>
      <c r="C55" s="54"/>
      <c r="D55" s="61" t="s">
        <v>26</v>
      </c>
      <c r="E55" s="64">
        <f t="shared" ref="E55:F56" si="26">E56</f>
        <v>17696.400000000001</v>
      </c>
      <c r="F55" s="64">
        <f t="shared" si="26"/>
        <v>4425</v>
      </c>
      <c r="G55" s="64">
        <f>G56</f>
        <v>0</v>
      </c>
      <c r="H55" s="64">
        <f t="shared" ref="H55:I56" si="27">H56</f>
        <v>0</v>
      </c>
      <c r="I55" s="64">
        <f t="shared" si="27"/>
        <v>0</v>
      </c>
    </row>
    <row r="56" spans="1:9" x14ac:dyDescent="0.25">
      <c r="A56" s="54"/>
      <c r="B56" s="54">
        <v>54</v>
      </c>
      <c r="C56" s="54"/>
      <c r="D56" s="61" t="s">
        <v>85</v>
      </c>
      <c r="E56" s="64">
        <f t="shared" si="26"/>
        <v>17696.400000000001</v>
      </c>
      <c r="F56" s="64">
        <f t="shared" si="26"/>
        <v>4425</v>
      </c>
      <c r="G56" s="64">
        <f>G57</f>
        <v>0</v>
      </c>
      <c r="H56" s="64">
        <f t="shared" si="27"/>
        <v>0</v>
      </c>
      <c r="I56" s="64">
        <f t="shared" si="27"/>
        <v>0</v>
      </c>
    </row>
    <row r="57" spans="1:9" x14ac:dyDescent="0.25">
      <c r="A57" s="55"/>
      <c r="B57" s="55"/>
      <c r="C57" s="58" t="s">
        <v>46</v>
      </c>
      <c r="D57" s="58" t="s">
        <v>72</v>
      </c>
      <c r="E57" s="65">
        <v>17696.400000000001</v>
      </c>
      <c r="F57" s="65">
        <v>4425</v>
      </c>
      <c r="G57" s="65">
        <v>0</v>
      </c>
      <c r="H57" s="65">
        <v>0</v>
      </c>
      <c r="I57" s="65">
        <v>0</v>
      </c>
    </row>
    <row r="58" spans="1:9" x14ac:dyDescent="0.25">
      <c r="A58" s="74"/>
      <c r="B58" s="75"/>
      <c r="C58" s="75"/>
      <c r="D58" s="72" t="s">
        <v>86</v>
      </c>
      <c r="E58" s="65">
        <f t="shared" ref="E58:F58" si="28">E35+E49+E55</f>
        <v>612145.84999999986</v>
      </c>
      <c r="F58" s="65">
        <f t="shared" si="28"/>
        <v>860000</v>
      </c>
      <c r="G58" s="65">
        <f>G35+G49+G55</f>
        <v>1042000</v>
      </c>
      <c r="H58" s="65">
        <f t="shared" ref="H58:I58" si="29">H35+H49+H55</f>
        <v>1042000</v>
      </c>
      <c r="I58" s="65">
        <f t="shared" si="29"/>
        <v>1042000</v>
      </c>
    </row>
    <row r="59" spans="1:9" x14ac:dyDescent="0.25">
      <c r="A59" s="49"/>
      <c r="B59" s="49"/>
      <c r="C59" s="49"/>
      <c r="D59" s="49"/>
      <c r="E59" s="49"/>
      <c r="F59" s="49"/>
      <c r="G59" s="49"/>
      <c r="H59" s="49"/>
      <c r="I59" s="49"/>
    </row>
    <row r="60" spans="1:9" ht="24" customHeight="1" x14ac:dyDescent="0.25">
      <c r="A60" s="133" t="s">
        <v>50</v>
      </c>
      <c r="B60" s="133"/>
      <c r="C60" s="133"/>
      <c r="D60" s="133"/>
      <c r="E60" s="133"/>
      <c r="F60" s="133"/>
      <c r="G60" s="133"/>
      <c r="H60" s="49"/>
      <c r="I60" s="49"/>
    </row>
  </sheetData>
  <mergeCells count="6">
    <mergeCell ref="A60:G60"/>
    <mergeCell ref="A7:I7"/>
    <mergeCell ref="A32:I32"/>
    <mergeCell ref="A1:I1"/>
    <mergeCell ref="A3:I3"/>
    <mergeCell ref="A5:I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5"/>
  <sheetViews>
    <sheetView workbookViewId="0">
      <selection activeCell="D13" sqref="D13:F13"/>
    </sheetView>
  </sheetViews>
  <sheetFormatPr defaultRowHeight="15" x14ac:dyDescent="0.25"/>
  <cols>
    <col min="1" max="1" width="37.7109375" customWidth="1"/>
    <col min="2" max="6" width="16.5703125" customWidth="1"/>
  </cols>
  <sheetData>
    <row r="1" spans="1:9" ht="42" customHeight="1" x14ac:dyDescent="0.25">
      <c r="A1" s="113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9" ht="18" customHeight="1" x14ac:dyDescent="0.25">
      <c r="A2" s="4"/>
      <c r="B2" s="4"/>
      <c r="C2" s="4"/>
      <c r="D2" s="4"/>
      <c r="E2" s="4"/>
      <c r="F2" s="4"/>
    </row>
    <row r="3" spans="1:9" ht="15.75" x14ac:dyDescent="0.25">
      <c r="A3" s="116" t="s">
        <v>28</v>
      </c>
      <c r="B3" s="116"/>
      <c r="C3" s="116"/>
      <c r="D3" s="116"/>
      <c r="E3" s="120"/>
      <c r="F3" s="120"/>
    </row>
    <row r="4" spans="1:9" ht="18" x14ac:dyDescent="0.25">
      <c r="A4" s="4"/>
      <c r="B4" s="4"/>
      <c r="C4" s="4"/>
      <c r="D4" s="4"/>
      <c r="E4" s="5"/>
      <c r="F4" s="5"/>
    </row>
    <row r="5" spans="1:9" ht="18" customHeight="1" x14ac:dyDescent="0.25">
      <c r="A5" s="116" t="s">
        <v>10</v>
      </c>
      <c r="B5" s="117"/>
      <c r="C5" s="117"/>
      <c r="D5" s="117"/>
      <c r="E5" s="117"/>
      <c r="F5" s="117"/>
    </row>
    <row r="6" spans="1:9" ht="18" x14ac:dyDescent="0.25">
      <c r="A6" s="4"/>
      <c r="B6" s="4"/>
      <c r="C6" s="4"/>
      <c r="D6" s="4"/>
      <c r="E6" s="5"/>
      <c r="F6" s="5"/>
    </row>
    <row r="7" spans="1:9" ht="15.75" x14ac:dyDescent="0.25">
      <c r="A7" s="116" t="s">
        <v>21</v>
      </c>
      <c r="B7" s="138"/>
      <c r="C7" s="138"/>
      <c r="D7" s="138"/>
      <c r="E7" s="138"/>
      <c r="F7" s="138"/>
    </row>
    <row r="8" spans="1:9" ht="18" x14ac:dyDescent="0.25">
      <c r="A8" s="4"/>
      <c r="B8" s="4"/>
      <c r="C8" s="4"/>
      <c r="D8" s="4"/>
      <c r="E8" s="5"/>
      <c r="F8" s="111" t="s">
        <v>91</v>
      </c>
    </row>
    <row r="9" spans="1:9" ht="29.25" customHeight="1" x14ac:dyDescent="0.25">
      <c r="A9" s="15" t="s">
        <v>22</v>
      </c>
      <c r="B9" s="14" t="s">
        <v>93</v>
      </c>
      <c r="C9" s="15" t="s">
        <v>94</v>
      </c>
      <c r="D9" s="15" t="s">
        <v>98</v>
      </c>
      <c r="E9" s="15" t="s">
        <v>90</v>
      </c>
      <c r="F9" s="15" t="s">
        <v>96</v>
      </c>
    </row>
    <row r="10" spans="1:9" ht="15.75" customHeight="1" x14ac:dyDescent="0.25">
      <c r="A10" s="8" t="s">
        <v>23</v>
      </c>
      <c r="B10" s="25">
        <f>B11</f>
        <v>594449.44999999995</v>
      </c>
      <c r="C10" s="25">
        <f t="shared" ref="C10:F10" si="0">C11</f>
        <v>855575</v>
      </c>
      <c r="D10" s="25">
        <f t="shared" si="0"/>
        <v>1042000</v>
      </c>
      <c r="E10" s="25">
        <f t="shared" si="0"/>
        <v>1042000</v>
      </c>
      <c r="F10" s="26">
        <f t="shared" si="0"/>
        <v>1042000</v>
      </c>
    </row>
    <row r="11" spans="1:9" ht="15.75" customHeight="1" x14ac:dyDescent="0.25">
      <c r="A11" s="8" t="s">
        <v>68</v>
      </c>
      <c r="B11" s="25">
        <f>B12</f>
        <v>594449.44999999995</v>
      </c>
      <c r="C11" s="25">
        <f t="shared" ref="C11:F11" si="1">C12</f>
        <v>855575</v>
      </c>
      <c r="D11" s="25">
        <f t="shared" si="1"/>
        <v>1042000</v>
      </c>
      <c r="E11" s="25">
        <f t="shared" si="1"/>
        <v>1042000</v>
      </c>
      <c r="F11" s="26">
        <f t="shared" si="1"/>
        <v>1042000</v>
      </c>
    </row>
    <row r="12" spans="1:9" x14ac:dyDescent="0.25">
      <c r="A12" s="13" t="s">
        <v>69</v>
      </c>
      <c r="B12" s="25">
        <f>B13</f>
        <v>594449.44999999995</v>
      </c>
      <c r="C12" s="25">
        <f t="shared" ref="C12:F12" si="2">C13</f>
        <v>855575</v>
      </c>
      <c r="D12" s="25">
        <f t="shared" si="2"/>
        <v>1042000</v>
      </c>
      <c r="E12" s="25">
        <f t="shared" si="2"/>
        <v>1042000</v>
      </c>
      <c r="F12" s="26">
        <f t="shared" si="2"/>
        <v>1042000</v>
      </c>
    </row>
    <row r="13" spans="1:9" x14ac:dyDescent="0.25">
      <c r="A13" s="12" t="s">
        <v>70</v>
      </c>
      <c r="B13" s="25">
        <v>594449.44999999995</v>
      </c>
      <c r="C13" s="26">
        <v>855575</v>
      </c>
      <c r="D13" s="26">
        <v>1042000</v>
      </c>
      <c r="E13" s="26">
        <v>1042000</v>
      </c>
      <c r="F13" s="26">
        <v>1042000</v>
      </c>
    </row>
    <row r="15" spans="1:9" x14ac:dyDescent="0.25">
      <c r="A15" s="139" t="s">
        <v>50</v>
      </c>
      <c r="B15" s="139"/>
      <c r="C15" s="139"/>
      <c r="D15" s="139"/>
      <c r="E15" s="139"/>
    </row>
  </sheetData>
  <mergeCells count="5">
    <mergeCell ref="A3:F3"/>
    <mergeCell ref="A5:F5"/>
    <mergeCell ref="A7:F7"/>
    <mergeCell ref="A15:E15"/>
    <mergeCell ref="A1:I1"/>
  </mergeCell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5"/>
  <sheetViews>
    <sheetView workbookViewId="0">
      <selection activeCell="F14" sqref="F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6.140625" customWidth="1"/>
    <col min="5" max="9" width="13.5703125" customWidth="1"/>
  </cols>
  <sheetData>
    <row r="1" spans="1:9" ht="42" customHeight="1" x14ac:dyDescent="0.25">
      <c r="A1" s="113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16" t="s">
        <v>28</v>
      </c>
      <c r="B3" s="116"/>
      <c r="C3" s="116"/>
      <c r="D3" s="116"/>
      <c r="E3" s="116"/>
      <c r="F3" s="116"/>
      <c r="G3" s="116"/>
      <c r="H3" s="120"/>
      <c r="I3" s="12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16" t="s">
        <v>24</v>
      </c>
      <c r="B5" s="117"/>
      <c r="C5" s="117"/>
      <c r="D5" s="117"/>
      <c r="E5" s="117"/>
      <c r="F5" s="117"/>
      <c r="G5" s="117"/>
      <c r="H5" s="117"/>
      <c r="I5" s="117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111" t="s">
        <v>91</v>
      </c>
    </row>
    <row r="7" spans="1:9" ht="25.5" x14ac:dyDescent="0.25">
      <c r="A7" s="15" t="s">
        <v>11</v>
      </c>
      <c r="B7" s="14" t="s">
        <v>12</v>
      </c>
      <c r="C7" s="14" t="s">
        <v>13</v>
      </c>
      <c r="D7" s="14" t="s">
        <v>42</v>
      </c>
      <c r="E7" s="14" t="s">
        <v>93</v>
      </c>
      <c r="F7" s="15" t="s">
        <v>94</v>
      </c>
      <c r="G7" s="15" t="s">
        <v>98</v>
      </c>
      <c r="H7" s="15" t="s">
        <v>90</v>
      </c>
      <c r="I7" s="15" t="s">
        <v>96</v>
      </c>
    </row>
    <row r="8" spans="1:9" x14ac:dyDescent="0.25">
      <c r="A8" s="8">
        <v>8</v>
      </c>
      <c r="B8" s="8"/>
      <c r="C8" s="8"/>
      <c r="D8" s="8" t="s">
        <v>25</v>
      </c>
      <c r="E8" s="24">
        <f>E9</f>
        <v>0</v>
      </c>
      <c r="F8" s="24">
        <f t="shared" ref="F8:I9" si="0">F9</f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</row>
    <row r="9" spans="1:9" x14ac:dyDescent="0.25">
      <c r="A9" s="8"/>
      <c r="B9" s="11">
        <v>84</v>
      </c>
      <c r="C9" s="11" t="s">
        <v>50</v>
      </c>
      <c r="D9" s="11" t="s">
        <v>32</v>
      </c>
      <c r="E9" s="25">
        <f>E10</f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spans="1:9" x14ac:dyDescent="0.25">
      <c r="A10" s="8"/>
      <c r="B10" s="11"/>
      <c r="C10" s="11" t="s">
        <v>61</v>
      </c>
      <c r="D10" s="11" t="s">
        <v>71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</row>
    <row r="11" spans="1:9" x14ac:dyDescent="0.25">
      <c r="A11" s="10">
        <v>5</v>
      </c>
      <c r="B11" s="10"/>
      <c r="C11" s="10"/>
      <c r="D11" s="16" t="s">
        <v>26</v>
      </c>
      <c r="E11" s="24">
        <f>E12</f>
        <v>17696.400000000001</v>
      </c>
      <c r="F11" s="24">
        <f t="shared" ref="F11:I12" si="1">F12</f>
        <v>4425</v>
      </c>
      <c r="G11" s="24">
        <f t="shared" si="1"/>
        <v>0</v>
      </c>
      <c r="H11" s="24">
        <f t="shared" si="1"/>
        <v>0</v>
      </c>
      <c r="I11" s="24">
        <f t="shared" si="1"/>
        <v>0</v>
      </c>
    </row>
    <row r="12" spans="1:9" ht="15" customHeight="1" x14ac:dyDescent="0.25">
      <c r="A12" s="11"/>
      <c r="B12" s="11">
        <v>54</v>
      </c>
      <c r="C12" s="11"/>
      <c r="D12" s="17" t="s">
        <v>33</v>
      </c>
      <c r="E12" s="25">
        <f>E13</f>
        <v>17696.400000000001</v>
      </c>
      <c r="F12" s="25">
        <f t="shared" si="1"/>
        <v>4425</v>
      </c>
      <c r="G12" s="25">
        <f t="shared" si="1"/>
        <v>0</v>
      </c>
      <c r="H12" s="25">
        <f t="shared" si="1"/>
        <v>0</v>
      </c>
      <c r="I12" s="25">
        <f t="shared" si="1"/>
        <v>0</v>
      </c>
    </row>
    <row r="13" spans="1:9" x14ac:dyDescent="0.25">
      <c r="A13" s="11"/>
      <c r="B13" s="11"/>
      <c r="C13" s="9" t="s">
        <v>46</v>
      </c>
      <c r="D13" s="9" t="s">
        <v>67</v>
      </c>
      <c r="E13" s="25">
        <v>17696.400000000001</v>
      </c>
      <c r="F13" s="25">
        <v>4425</v>
      </c>
      <c r="G13" s="25">
        <v>0</v>
      </c>
      <c r="H13" s="25">
        <v>0</v>
      </c>
      <c r="I13" s="25">
        <v>0</v>
      </c>
    </row>
    <row r="15" spans="1:9" x14ac:dyDescent="0.25">
      <c r="A15" s="139" t="s">
        <v>50</v>
      </c>
      <c r="B15" s="139"/>
      <c r="C15" s="139"/>
      <c r="D15" s="139"/>
      <c r="E15" s="139"/>
      <c r="F15" s="139"/>
      <c r="G15" s="139"/>
      <c r="H15" s="139"/>
      <c r="I15" s="139"/>
    </row>
  </sheetData>
  <mergeCells count="4">
    <mergeCell ref="A1:I1"/>
    <mergeCell ref="A3:I3"/>
    <mergeCell ref="A5:I5"/>
    <mergeCell ref="A15:I15"/>
  </mergeCells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3"/>
  <sheetViews>
    <sheetView tabSelected="1" workbookViewId="0">
      <selection activeCell="H14" sqref="H14:J14"/>
    </sheetView>
  </sheetViews>
  <sheetFormatPr defaultRowHeight="15" x14ac:dyDescent="0.25"/>
  <cols>
    <col min="1" max="1" width="5.140625" customWidth="1"/>
    <col min="2" max="2" width="2.85546875" customWidth="1"/>
    <col min="3" max="3" width="1.7109375" customWidth="1"/>
    <col min="4" max="4" width="8.42578125" customWidth="1"/>
    <col min="5" max="5" width="31.42578125" customWidth="1"/>
    <col min="6" max="10" width="11.42578125" customWidth="1"/>
  </cols>
  <sheetData>
    <row r="1" spans="1:10" ht="33.75" customHeight="1" x14ac:dyDescent="0.25">
      <c r="A1" s="113" t="s">
        <v>99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5"/>
      <c r="J2" s="5"/>
    </row>
    <row r="3" spans="1:10" ht="18" customHeight="1" x14ac:dyDescent="0.25">
      <c r="A3" s="116" t="s">
        <v>27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111" t="s">
        <v>91</v>
      </c>
    </row>
    <row r="5" spans="1:10" ht="22.5" x14ac:dyDescent="0.25">
      <c r="A5" s="152" t="s">
        <v>29</v>
      </c>
      <c r="B5" s="153"/>
      <c r="C5" s="154"/>
      <c r="D5" s="76"/>
      <c r="E5" s="52" t="s">
        <v>30</v>
      </c>
      <c r="F5" s="52" t="s">
        <v>93</v>
      </c>
      <c r="G5" s="62" t="s">
        <v>94</v>
      </c>
      <c r="H5" s="62" t="s">
        <v>98</v>
      </c>
      <c r="I5" s="62" t="s">
        <v>90</v>
      </c>
      <c r="J5" s="62" t="s">
        <v>96</v>
      </c>
    </row>
    <row r="6" spans="1:10" ht="30" customHeight="1" x14ac:dyDescent="0.25">
      <c r="A6" s="155" t="s">
        <v>45</v>
      </c>
      <c r="B6" s="156"/>
      <c r="C6" s="157"/>
      <c r="D6" s="77">
        <v>1011</v>
      </c>
      <c r="E6" s="77" t="s">
        <v>44</v>
      </c>
      <c r="F6" s="78">
        <f>F7+F42+F56</f>
        <v>612145.85000000009</v>
      </c>
      <c r="G6" s="78">
        <f t="shared" ref="G6:J6" si="0">G7+G42+G56</f>
        <v>860000</v>
      </c>
      <c r="H6" s="78">
        <f t="shared" si="0"/>
        <v>1042000</v>
      </c>
      <c r="I6" s="78">
        <f t="shared" si="0"/>
        <v>1042000</v>
      </c>
      <c r="J6" s="79">
        <f t="shared" si="0"/>
        <v>1042000</v>
      </c>
    </row>
    <row r="7" spans="1:10" x14ac:dyDescent="0.25">
      <c r="A7" s="143" t="s">
        <v>47</v>
      </c>
      <c r="B7" s="144"/>
      <c r="C7" s="145"/>
      <c r="D7" s="80" t="s">
        <v>48</v>
      </c>
      <c r="E7" s="80" t="s">
        <v>43</v>
      </c>
      <c r="F7" s="81">
        <f>F8+F17+F20+F27+F30+F35</f>
        <v>604585.9800000001</v>
      </c>
      <c r="G7" s="81">
        <f t="shared" ref="G7:J7" si="1">G8+G17+G20+G27+G30+G35</f>
        <v>847720</v>
      </c>
      <c r="H7" s="81">
        <f t="shared" si="1"/>
        <v>1029720</v>
      </c>
      <c r="I7" s="81">
        <f t="shared" si="1"/>
        <v>1029720</v>
      </c>
      <c r="J7" s="82">
        <f t="shared" si="1"/>
        <v>1029720</v>
      </c>
    </row>
    <row r="8" spans="1:10" x14ac:dyDescent="0.25">
      <c r="A8" s="146" t="s">
        <v>88</v>
      </c>
      <c r="B8" s="147"/>
      <c r="C8" s="148"/>
      <c r="D8" s="84" t="s">
        <v>46</v>
      </c>
      <c r="E8" s="83" t="s">
        <v>49</v>
      </c>
      <c r="F8" s="85">
        <f>F9+F13+F15</f>
        <v>397300.08999999997</v>
      </c>
      <c r="G8" s="85">
        <f t="shared" ref="G8:J8" si="2">G9+G13+G15</f>
        <v>598386</v>
      </c>
      <c r="H8" s="85">
        <f t="shared" si="2"/>
        <v>779766</v>
      </c>
      <c r="I8" s="85">
        <f t="shared" si="2"/>
        <v>779766</v>
      </c>
      <c r="J8" s="86">
        <f t="shared" si="2"/>
        <v>779766</v>
      </c>
    </row>
    <row r="9" spans="1:10" x14ac:dyDescent="0.25">
      <c r="A9" s="149" t="s">
        <v>50</v>
      </c>
      <c r="B9" s="150"/>
      <c r="C9" s="151"/>
      <c r="D9" s="88">
        <v>3</v>
      </c>
      <c r="E9" s="89" t="s">
        <v>17</v>
      </c>
      <c r="F9" s="90">
        <f>F10+F11+F12</f>
        <v>379603.68999999994</v>
      </c>
      <c r="G9" s="90">
        <f t="shared" ref="G9:J9" si="3">G10+G11+G12</f>
        <v>581961</v>
      </c>
      <c r="H9" s="90">
        <f t="shared" si="3"/>
        <v>770766</v>
      </c>
      <c r="I9" s="90">
        <f t="shared" si="3"/>
        <v>770766</v>
      </c>
      <c r="J9" s="91">
        <f t="shared" si="3"/>
        <v>770766</v>
      </c>
    </row>
    <row r="10" spans="1:10" x14ac:dyDescent="0.25">
      <c r="A10" s="140" t="s">
        <v>50</v>
      </c>
      <c r="B10" s="141"/>
      <c r="C10" s="142"/>
      <c r="D10" s="95">
        <v>31</v>
      </c>
      <c r="E10" s="87" t="s">
        <v>18</v>
      </c>
      <c r="F10" s="96">
        <v>378013.73</v>
      </c>
      <c r="G10" s="65">
        <v>574981</v>
      </c>
      <c r="H10" s="65">
        <v>754120</v>
      </c>
      <c r="I10" s="65">
        <v>754120</v>
      </c>
      <c r="J10" s="65">
        <v>754120</v>
      </c>
    </row>
    <row r="11" spans="1:10" x14ac:dyDescent="0.25">
      <c r="A11" s="140" t="s">
        <v>50</v>
      </c>
      <c r="B11" s="141"/>
      <c r="C11" s="142"/>
      <c r="D11" s="95">
        <v>32</v>
      </c>
      <c r="E11" s="87" t="s">
        <v>31</v>
      </c>
      <c r="F11" s="96">
        <v>1327.23</v>
      </c>
      <c r="G11" s="65">
        <v>6946</v>
      </c>
      <c r="H11" s="65">
        <v>16646</v>
      </c>
      <c r="I11" s="65">
        <v>16646</v>
      </c>
      <c r="J11" s="65">
        <v>16646</v>
      </c>
    </row>
    <row r="12" spans="1:10" x14ac:dyDescent="0.25">
      <c r="A12" s="92"/>
      <c r="B12" s="93"/>
      <c r="C12" s="94"/>
      <c r="D12" s="95">
        <v>34</v>
      </c>
      <c r="E12" s="87" t="s">
        <v>51</v>
      </c>
      <c r="F12" s="96">
        <v>262.73</v>
      </c>
      <c r="G12" s="65">
        <v>34</v>
      </c>
      <c r="H12" s="65">
        <v>0</v>
      </c>
      <c r="I12" s="65">
        <v>0</v>
      </c>
      <c r="J12" s="98">
        <v>0</v>
      </c>
    </row>
    <row r="13" spans="1:10" ht="18" customHeight="1" x14ac:dyDescent="0.25">
      <c r="A13" s="92"/>
      <c r="B13" s="93"/>
      <c r="C13" s="94"/>
      <c r="D13" s="88">
        <v>4</v>
      </c>
      <c r="E13" s="89" t="s">
        <v>19</v>
      </c>
      <c r="F13" s="90">
        <f>F14</f>
        <v>0</v>
      </c>
      <c r="G13" s="90">
        <f t="shared" ref="G13:J13" si="4">G14</f>
        <v>12000</v>
      </c>
      <c r="H13" s="90">
        <f t="shared" si="4"/>
        <v>9000</v>
      </c>
      <c r="I13" s="90">
        <f t="shared" si="4"/>
        <v>9000</v>
      </c>
      <c r="J13" s="91">
        <f t="shared" si="4"/>
        <v>9000</v>
      </c>
    </row>
    <row r="14" spans="1:10" x14ac:dyDescent="0.25">
      <c r="A14" s="92"/>
      <c r="B14" s="93"/>
      <c r="C14" s="94"/>
      <c r="D14" s="95">
        <v>42</v>
      </c>
      <c r="E14" s="87" t="s">
        <v>52</v>
      </c>
      <c r="F14" s="96">
        <v>0</v>
      </c>
      <c r="G14" s="65">
        <v>12000</v>
      </c>
      <c r="H14" s="65">
        <v>9000</v>
      </c>
      <c r="I14" s="65">
        <v>9000</v>
      </c>
      <c r="J14" s="65">
        <v>9000</v>
      </c>
    </row>
    <row r="15" spans="1:10" ht="20.25" customHeight="1" x14ac:dyDescent="0.25">
      <c r="A15" s="92"/>
      <c r="B15" s="93"/>
      <c r="C15" s="94"/>
      <c r="D15" s="88">
        <v>5</v>
      </c>
      <c r="E15" s="89" t="s">
        <v>26</v>
      </c>
      <c r="F15" s="90">
        <f>F16</f>
        <v>17696.400000000001</v>
      </c>
      <c r="G15" s="90">
        <f t="shared" ref="G15:J15" si="5">G16</f>
        <v>4425</v>
      </c>
      <c r="H15" s="90">
        <f t="shared" si="5"/>
        <v>0</v>
      </c>
      <c r="I15" s="90">
        <f t="shared" si="5"/>
        <v>0</v>
      </c>
      <c r="J15" s="91">
        <f t="shared" si="5"/>
        <v>0</v>
      </c>
    </row>
    <row r="16" spans="1:10" x14ac:dyDescent="0.25">
      <c r="A16" s="92"/>
      <c r="B16" s="93"/>
      <c r="C16" s="94"/>
      <c r="D16" s="95">
        <v>54</v>
      </c>
      <c r="E16" s="87" t="s">
        <v>53</v>
      </c>
      <c r="F16" s="96">
        <v>17696.400000000001</v>
      </c>
      <c r="G16" s="65">
        <v>4425</v>
      </c>
      <c r="H16" s="65">
        <v>0</v>
      </c>
      <c r="I16" s="65">
        <v>0</v>
      </c>
      <c r="J16" s="98">
        <v>0</v>
      </c>
    </row>
    <row r="17" spans="1:10" ht="15" customHeight="1" x14ac:dyDescent="0.25">
      <c r="A17" s="146" t="s">
        <v>88</v>
      </c>
      <c r="B17" s="147"/>
      <c r="C17" s="148"/>
      <c r="D17" s="84" t="s">
        <v>54</v>
      </c>
      <c r="E17" s="83" t="s">
        <v>34</v>
      </c>
      <c r="F17" s="85">
        <f>F18</f>
        <v>810.08</v>
      </c>
      <c r="G17" s="85">
        <f t="shared" ref="G17:J17" si="6">G18</f>
        <v>1300</v>
      </c>
      <c r="H17" s="85">
        <f t="shared" si="6"/>
        <v>1300</v>
      </c>
      <c r="I17" s="85">
        <f t="shared" si="6"/>
        <v>1300</v>
      </c>
      <c r="J17" s="86">
        <f t="shared" si="6"/>
        <v>1300</v>
      </c>
    </row>
    <row r="18" spans="1:10" x14ac:dyDescent="0.25">
      <c r="A18" s="149" t="s">
        <v>50</v>
      </c>
      <c r="B18" s="150"/>
      <c r="C18" s="151"/>
      <c r="D18" s="88">
        <v>3</v>
      </c>
      <c r="E18" s="89" t="s">
        <v>17</v>
      </c>
      <c r="F18" s="90">
        <f>F19</f>
        <v>810.08</v>
      </c>
      <c r="G18" s="90">
        <f t="shared" ref="G18:J18" si="7">G19</f>
        <v>1300</v>
      </c>
      <c r="H18" s="90">
        <f t="shared" si="7"/>
        <v>1300</v>
      </c>
      <c r="I18" s="90">
        <f t="shared" si="7"/>
        <v>1300</v>
      </c>
      <c r="J18" s="91">
        <f t="shared" si="7"/>
        <v>1300</v>
      </c>
    </row>
    <row r="19" spans="1:10" x14ac:dyDescent="0.25">
      <c r="A19" s="140" t="s">
        <v>50</v>
      </c>
      <c r="B19" s="141"/>
      <c r="C19" s="142"/>
      <c r="D19" s="95">
        <v>32</v>
      </c>
      <c r="E19" s="87" t="s">
        <v>31</v>
      </c>
      <c r="F19" s="96">
        <v>810.08</v>
      </c>
      <c r="G19" s="65">
        <v>1300</v>
      </c>
      <c r="H19" s="65">
        <v>1300</v>
      </c>
      <c r="I19" s="65">
        <v>1300</v>
      </c>
      <c r="J19" s="65">
        <v>1300</v>
      </c>
    </row>
    <row r="20" spans="1:10" x14ac:dyDescent="0.25">
      <c r="A20" s="146" t="s">
        <v>89</v>
      </c>
      <c r="B20" s="147"/>
      <c r="C20" s="148"/>
      <c r="D20" s="84" t="s">
        <v>55</v>
      </c>
      <c r="E20" s="83" t="s">
        <v>56</v>
      </c>
      <c r="F20" s="85">
        <f>F21+F25</f>
        <v>196664.24000000002</v>
      </c>
      <c r="G20" s="85">
        <f t="shared" ref="G20:J20" si="8">G21+G25</f>
        <v>238134</v>
      </c>
      <c r="H20" s="85">
        <f t="shared" si="8"/>
        <v>237054</v>
      </c>
      <c r="I20" s="85">
        <f t="shared" si="8"/>
        <v>237054</v>
      </c>
      <c r="J20" s="86">
        <f t="shared" si="8"/>
        <v>237054</v>
      </c>
    </row>
    <row r="21" spans="1:10" x14ac:dyDescent="0.25">
      <c r="A21" s="149" t="s">
        <v>50</v>
      </c>
      <c r="B21" s="150"/>
      <c r="C21" s="151"/>
      <c r="D21" s="88">
        <v>3</v>
      </c>
      <c r="E21" s="89" t="s">
        <v>17</v>
      </c>
      <c r="F21" s="90">
        <f>F22+F23+F24</f>
        <v>192500.2</v>
      </c>
      <c r="G21" s="90">
        <f t="shared" ref="G21" si="9">G22+G23+G24</f>
        <v>236634</v>
      </c>
      <c r="H21" s="90">
        <f t="shared" ref="H21" si="10">H22+H23+H24</f>
        <v>235554</v>
      </c>
      <c r="I21" s="90">
        <f t="shared" ref="I21" si="11">I22+I23+I24</f>
        <v>235554</v>
      </c>
      <c r="J21" s="91">
        <f t="shared" ref="J21" si="12">J22+J23+J24</f>
        <v>235554</v>
      </c>
    </row>
    <row r="22" spans="1:10" x14ac:dyDescent="0.25">
      <c r="A22" s="140" t="s">
        <v>50</v>
      </c>
      <c r="B22" s="141"/>
      <c r="C22" s="142"/>
      <c r="D22" s="95">
        <v>31</v>
      </c>
      <c r="E22" s="87" t="s">
        <v>18</v>
      </c>
      <c r="F22" s="96">
        <v>99344.47</v>
      </c>
      <c r="G22" s="65">
        <v>105669</v>
      </c>
      <c r="H22" s="65">
        <v>63850</v>
      </c>
      <c r="I22" s="65">
        <v>63850</v>
      </c>
      <c r="J22" s="65">
        <v>63850</v>
      </c>
    </row>
    <row r="23" spans="1:10" x14ac:dyDescent="0.25">
      <c r="A23" s="140" t="s">
        <v>50</v>
      </c>
      <c r="B23" s="141"/>
      <c r="C23" s="142"/>
      <c r="D23" s="95">
        <v>32</v>
      </c>
      <c r="E23" s="87" t="s">
        <v>31</v>
      </c>
      <c r="F23" s="96">
        <v>91986.25</v>
      </c>
      <c r="G23" s="65">
        <v>128870</v>
      </c>
      <c r="H23" s="65">
        <v>168954</v>
      </c>
      <c r="I23" s="65">
        <v>168954</v>
      </c>
      <c r="J23" s="65">
        <v>168954</v>
      </c>
    </row>
    <row r="24" spans="1:10" x14ac:dyDescent="0.25">
      <c r="A24" s="92"/>
      <c r="B24" s="93"/>
      <c r="C24" s="94"/>
      <c r="D24" s="95">
        <v>34</v>
      </c>
      <c r="E24" s="87" t="s">
        <v>51</v>
      </c>
      <c r="F24" s="96">
        <v>1169.48</v>
      </c>
      <c r="G24" s="65">
        <v>2095</v>
      </c>
      <c r="H24" s="65">
        <v>2750</v>
      </c>
      <c r="I24" s="65">
        <v>2750</v>
      </c>
      <c r="J24" s="65">
        <v>2750</v>
      </c>
    </row>
    <row r="25" spans="1:10" ht="19.5" customHeight="1" x14ac:dyDescent="0.25">
      <c r="A25" s="92"/>
      <c r="B25" s="93"/>
      <c r="C25" s="94"/>
      <c r="D25" s="88">
        <v>4</v>
      </c>
      <c r="E25" s="89" t="s">
        <v>19</v>
      </c>
      <c r="F25" s="90">
        <f>F26</f>
        <v>4164.04</v>
      </c>
      <c r="G25" s="90">
        <f t="shared" ref="G25" si="13">G26</f>
        <v>1500</v>
      </c>
      <c r="H25" s="90">
        <f t="shared" ref="H25" si="14">H26</f>
        <v>1500</v>
      </c>
      <c r="I25" s="90">
        <f t="shared" ref="I25" si="15">I26</f>
        <v>1500</v>
      </c>
      <c r="J25" s="91">
        <f t="shared" ref="J25" si="16">J26</f>
        <v>1500</v>
      </c>
    </row>
    <row r="26" spans="1:10" x14ac:dyDescent="0.25">
      <c r="A26" s="92"/>
      <c r="B26" s="93"/>
      <c r="C26" s="94"/>
      <c r="D26" s="95">
        <v>42</v>
      </c>
      <c r="E26" s="87" t="s">
        <v>52</v>
      </c>
      <c r="F26" s="96">
        <v>4164.04</v>
      </c>
      <c r="G26" s="65">
        <v>1500</v>
      </c>
      <c r="H26" s="65">
        <v>1500</v>
      </c>
      <c r="I26" s="65">
        <v>1500</v>
      </c>
      <c r="J26" s="65">
        <v>1500</v>
      </c>
    </row>
    <row r="27" spans="1:10" ht="32.25" customHeight="1" x14ac:dyDescent="0.25">
      <c r="A27" s="146" t="s">
        <v>88</v>
      </c>
      <c r="B27" s="147"/>
      <c r="C27" s="148"/>
      <c r="D27" s="84" t="s">
        <v>57</v>
      </c>
      <c r="E27" s="83" t="s">
        <v>58</v>
      </c>
      <c r="F27" s="85">
        <f>F28</f>
        <v>5147.16</v>
      </c>
      <c r="G27" s="85">
        <f t="shared" ref="G27:J27" si="17">G28</f>
        <v>7400</v>
      </c>
      <c r="H27" s="85">
        <f t="shared" si="17"/>
        <v>9100</v>
      </c>
      <c r="I27" s="85">
        <f t="shared" si="17"/>
        <v>9100</v>
      </c>
      <c r="J27" s="86">
        <f t="shared" si="17"/>
        <v>9100</v>
      </c>
    </row>
    <row r="28" spans="1:10" x14ac:dyDescent="0.25">
      <c r="A28" s="149" t="s">
        <v>50</v>
      </c>
      <c r="B28" s="150"/>
      <c r="C28" s="151"/>
      <c r="D28" s="88">
        <v>3</v>
      </c>
      <c r="E28" s="89" t="s">
        <v>17</v>
      </c>
      <c r="F28" s="90">
        <f>F29</f>
        <v>5147.16</v>
      </c>
      <c r="G28" s="90">
        <f t="shared" ref="G28:J28" si="18">G29</f>
        <v>7400</v>
      </c>
      <c r="H28" s="90">
        <f t="shared" si="18"/>
        <v>9100</v>
      </c>
      <c r="I28" s="90">
        <f t="shared" si="18"/>
        <v>9100</v>
      </c>
      <c r="J28" s="91">
        <f t="shared" si="18"/>
        <v>9100</v>
      </c>
    </row>
    <row r="29" spans="1:10" ht="14.25" customHeight="1" x14ac:dyDescent="0.25">
      <c r="A29" s="140" t="s">
        <v>50</v>
      </c>
      <c r="B29" s="141"/>
      <c r="C29" s="142"/>
      <c r="D29" s="95">
        <v>32</v>
      </c>
      <c r="E29" s="87" t="s">
        <v>31</v>
      </c>
      <c r="F29" s="96">
        <v>5147.16</v>
      </c>
      <c r="G29" s="65">
        <v>7400</v>
      </c>
      <c r="H29" s="65">
        <v>9100</v>
      </c>
      <c r="I29" s="65">
        <v>9100</v>
      </c>
      <c r="J29" s="65">
        <v>9100</v>
      </c>
    </row>
    <row r="30" spans="1:10" x14ac:dyDescent="0.25">
      <c r="A30" s="146" t="s">
        <v>89</v>
      </c>
      <c r="B30" s="147"/>
      <c r="C30" s="148"/>
      <c r="D30" s="84" t="s">
        <v>59</v>
      </c>
      <c r="E30" s="83" t="s">
        <v>60</v>
      </c>
      <c r="F30" s="85">
        <f>F31+F33</f>
        <v>4664.41</v>
      </c>
      <c r="G30" s="85">
        <f t="shared" ref="G30:J30" si="19">G31+G33</f>
        <v>2500</v>
      </c>
      <c r="H30" s="85">
        <f t="shared" si="19"/>
        <v>2500</v>
      </c>
      <c r="I30" s="85">
        <f t="shared" si="19"/>
        <v>2500</v>
      </c>
      <c r="J30" s="86">
        <f t="shared" si="19"/>
        <v>2500</v>
      </c>
    </row>
    <row r="31" spans="1:10" x14ac:dyDescent="0.25">
      <c r="A31" s="149" t="s">
        <v>50</v>
      </c>
      <c r="B31" s="150"/>
      <c r="C31" s="151"/>
      <c r="D31" s="88">
        <v>3</v>
      </c>
      <c r="E31" s="89" t="s">
        <v>17</v>
      </c>
      <c r="F31" s="90">
        <f>F32</f>
        <v>2515.75</v>
      </c>
      <c r="G31" s="90">
        <f t="shared" ref="G31" si="20">G32</f>
        <v>0</v>
      </c>
      <c r="H31" s="90">
        <f t="shared" ref="H31" si="21">H32</f>
        <v>0</v>
      </c>
      <c r="I31" s="90">
        <f t="shared" ref="I31" si="22">I32</f>
        <v>0</v>
      </c>
      <c r="J31" s="91">
        <f t="shared" ref="J31" si="23">J32</f>
        <v>0</v>
      </c>
    </row>
    <row r="32" spans="1:10" x14ac:dyDescent="0.25">
      <c r="A32" s="140" t="s">
        <v>50</v>
      </c>
      <c r="B32" s="141"/>
      <c r="C32" s="142"/>
      <c r="D32" s="95">
        <v>32</v>
      </c>
      <c r="E32" s="87" t="s">
        <v>31</v>
      </c>
      <c r="F32" s="96">
        <v>2515.75</v>
      </c>
      <c r="G32" s="65">
        <v>0</v>
      </c>
      <c r="H32" s="65">
        <v>0</v>
      </c>
      <c r="I32" s="65">
        <v>0</v>
      </c>
      <c r="J32" s="65">
        <v>0</v>
      </c>
    </row>
    <row r="33" spans="1:10" ht="19.5" customHeight="1" x14ac:dyDescent="0.25">
      <c r="A33" s="92"/>
      <c r="B33" s="93"/>
      <c r="C33" s="94"/>
      <c r="D33" s="88">
        <v>4</v>
      </c>
      <c r="E33" s="89" t="s">
        <v>19</v>
      </c>
      <c r="F33" s="90">
        <f>F34</f>
        <v>2148.66</v>
      </c>
      <c r="G33" s="90">
        <f t="shared" ref="G33:J33" si="24">G34</f>
        <v>2500</v>
      </c>
      <c r="H33" s="90">
        <f t="shared" si="24"/>
        <v>2500</v>
      </c>
      <c r="I33" s="90">
        <f t="shared" si="24"/>
        <v>2500</v>
      </c>
      <c r="J33" s="91">
        <f t="shared" si="24"/>
        <v>2500</v>
      </c>
    </row>
    <row r="34" spans="1:10" x14ac:dyDescent="0.25">
      <c r="A34" s="92"/>
      <c r="B34" s="93"/>
      <c r="C34" s="94"/>
      <c r="D34" s="95">
        <v>42</v>
      </c>
      <c r="E34" s="87" t="s">
        <v>52</v>
      </c>
      <c r="F34" s="96">
        <v>2148.66</v>
      </c>
      <c r="G34" s="65">
        <v>2500</v>
      </c>
      <c r="H34" s="65">
        <v>2500</v>
      </c>
      <c r="I34" s="65">
        <v>2500</v>
      </c>
      <c r="J34" s="65">
        <v>2500</v>
      </c>
    </row>
    <row r="35" spans="1:10" x14ac:dyDescent="0.25">
      <c r="A35" s="146" t="s">
        <v>89</v>
      </c>
      <c r="B35" s="147"/>
      <c r="C35" s="148"/>
      <c r="D35" s="84" t="s">
        <v>61</v>
      </c>
      <c r="E35" s="83" t="s">
        <v>62</v>
      </c>
      <c r="F35" s="85">
        <f>F36+F38</f>
        <v>0</v>
      </c>
      <c r="G35" s="85">
        <f t="shared" ref="G35" si="25">G36+G38</f>
        <v>0</v>
      </c>
      <c r="H35" s="85">
        <f t="shared" ref="H35" si="26">H36+H38</f>
        <v>0</v>
      </c>
      <c r="I35" s="85">
        <f t="shared" ref="I35" si="27">I36+I38</f>
        <v>0</v>
      </c>
      <c r="J35" s="86">
        <f t="shared" ref="J35" si="28">J36+J38</f>
        <v>0</v>
      </c>
    </row>
    <row r="36" spans="1:10" x14ac:dyDescent="0.25">
      <c r="A36" s="149" t="s">
        <v>50</v>
      </c>
      <c r="B36" s="150"/>
      <c r="C36" s="151"/>
      <c r="D36" s="88">
        <v>3</v>
      </c>
      <c r="E36" s="89" t="s">
        <v>17</v>
      </c>
      <c r="F36" s="90">
        <f>F37</f>
        <v>0</v>
      </c>
      <c r="G36" s="90">
        <f t="shared" ref="G36" si="29">G37</f>
        <v>0</v>
      </c>
      <c r="H36" s="90">
        <f t="shared" ref="H36" si="30">H37</f>
        <v>0</v>
      </c>
      <c r="I36" s="90">
        <f t="shared" ref="I36" si="31">I37</f>
        <v>0</v>
      </c>
      <c r="J36" s="91">
        <f t="shared" ref="J36" si="32">J37</f>
        <v>0</v>
      </c>
    </row>
    <row r="37" spans="1:10" x14ac:dyDescent="0.25">
      <c r="A37" s="140" t="s">
        <v>50</v>
      </c>
      <c r="B37" s="141"/>
      <c r="C37" s="142"/>
      <c r="D37" s="95">
        <v>32</v>
      </c>
      <c r="E37" s="87" t="s">
        <v>31</v>
      </c>
      <c r="F37" s="96">
        <v>0</v>
      </c>
      <c r="G37" s="65">
        <v>0</v>
      </c>
      <c r="H37" s="65">
        <v>0</v>
      </c>
      <c r="I37" s="65">
        <v>0</v>
      </c>
      <c r="J37" s="97">
        <v>0</v>
      </c>
    </row>
    <row r="38" spans="1:10" ht="19.5" customHeight="1" x14ac:dyDescent="0.25">
      <c r="A38" s="92"/>
      <c r="B38" s="93"/>
      <c r="C38" s="94"/>
      <c r="D38" s="88">
        <v>4</v>
      </c>
      <c r="E38" s="89" t="s">
        <v>19</v>
      </c>
      <c r="F38" s="90">
        <f>F39</f>
        <v>0</v>
      </c>
      <c r="G38" s="90">
        <f t="shared" ref="G38" si="33">G39</f>
        <v>0</v>
      </c>
      <c r="H38" s="90">
        <f t="shared" ref="H38" si="34">H39</f>
        <v>0</v>
      </c>
      <c r="I38" s="90">
        <f t="shared" ref="I38" si="35">I39</f>
        <v>0</v>
      </c>
      <c r="J38" s="91">
        <f t="shared" ref="J38" si="36">J39</f>
        <v>0</v>
      </c>
    </row>
    <row r="39" spans="1:10" x14ac:dyDescent="0.25">
      <c r="A39" s="92"/>
      <c r="B39" s="93"/>
      <c r="C39" s="94"/>
      <c r="D39" s="95">
        <v>42</v>
      </c>
      <c r="E39" s="87" t="s">
        <v>52</v>
      </c>
      <c r="F39" s="96">
        <v>0</v>
      </c>
      <c r="G39" s="65">
        <v>0</v>
      </c>
      <c r="H39" s="65">
        <v>0</v>
      </c>
      <c r="I39" s="65">
        <v>0</v>
      </c>
      <c r="J39" s="98">
        <v>0</v>
      </c>
    </row>
    <row r="40" spans="1:10" x14ac:dyDescent="0.25">
      <c r="A40" s="99"/>
      <c r="B40" s="99"/>
      <c r="C40" s="99"/>
      <c r="D40" s="100"/>
      <c r="E40" s="101"/>
      <c r="F40" s="102"/>
      <c r="G40" s="102"/>
      <c r="H40" s="102"/>
      <c r="I40" s="102"/>
      <c r="J40" s="103"/>
    </row>
    <row r="41" spans="1:10" x14ac:dyDescent="0.25">
      <c r="A41" s="104"/>
      <c r="B41" s="104"/>
      <c r="C41" s="104"/>
      <c r="D41" s="105"/>
      <c r="E41" s="106"/>
      <c r="F41" s="107"/>
      <c r="G41" s="107"/>
      <c r="H41" s="107"/>
      <c r="I41" s="107"/>
      <c r="J41" s="108"/>
    </row>
    <row r="42" spans="1:10" x14ac:dyDescent="0.25">
      <c r="A42" s="143" t="s">
        <v>47</v>
      </c>
      <c r="B42" s="144"/>
      <c r="C42" s="145"/>
      <c r="D42" s="80" t="s">
        <v>63</v>
      </c>
      <c r="E42" s="80" t="s">
        <v>64</v>
      </c>
      <c r="F42" s="81">
        <f>F43+F48+F51</f>
        <v>7559.87</v>
      </c>
      <c r="G42" s="81">
        <f t="shared" ref="G42:J42" si="37">G43+G48+G51</f>
        <v>12280</v>
      </c>
      <c r="H42" s="81">
        <f t="shared" si="37"/>
        <v>12280</v>
      </c>
      <c r="I42" s="81">
        <f t="shared" si="37"/>
        <v>12280</v>
      </c>
      <c r="J42" s="82">
        <f t="shared" si="37"/>
        <v>12280</v>
      </c>
    </row>
    <row r="43" spans="1:10" x14ac:dyDescent="0.25">
      <c r="A43" s="146" t="s">
        <v>88</v>
      </c>
      <c r="B43" s="147"/>
      <c r="C43" s="148"/>
      <c r="D43" s="84" t="s">
        <v>46</v>
      </c>
      <c r="E43" s="83" t="s">
        <v>49</v>
      </c>
      <c r="F43" s="85">
        <f>F44</f>
        <v>4944.1899999999996</v>
      </c>
      <c r="G43" s="85">
        <f t="shared" ref="G43:J43" si="38">G44</f>
        <v>7830</v>
      </c>
      <c r="H43" s="85">
        <f t="shared" si="38"/>
        <v>7830</v>
      </c>
      <c r="I43" s="85">
        <f t="shared" si="38"/>
        <v>7830</v>
      </c>
      <c r="J43" s="86">
        <f t="shared" si="38"/>
        <v>7830</v>
      </c>
    </row>
    <row r="44" spans="1:10" x14ac:dyDescent="0.25">
      <c r="A44" s="149" t="s">
        <v>50</v>
      </c>
      <c r="B44" s="150"/>
      <c r="C44" s="151"/>
      <c r="D44" s="88">
        <v>3</v>
      </c>
      <c r="E44" s="89" t="s">
        <v>17</v>
      </c>
      <c r="F44" s="90">
        <f>F45+F46+F47</f>
        <v>4944.1899999999996</v>
      </c>
      <c r="G44" s="90">
        <f t="shared" ref="G44" si="39">G45+G46+G47</f>
        <v>7830</v>
      </c>
      <c r="H44" s="90">
        <f t="shared" ref="H44" si="40">H45+H46+H47</f>
        <v>7830</v>
      </c>
      <c r="I44" s="90">
        <f t="shared" ref="I44" si="41">I45+I46+I47</f>
        <v>7830</v>
      </c>
      <c r="J44" s="91">
        <f t="shared" ref="J44" si="42">J45+J46+J47</f>
        <v>7830</v>
      </c>
    </row>
    <row r="45" spans="1:10" x14ac:dyDescent="0.25">
      <c r="A45" s="140" t="s">
        <v>50</v>
      </c>
      <c r="B45" s="141"/>
      <c r="C45" s="142"/>
      <c r="D45" s="95">
        <v>31</v>
      </c>
      <c r="E45" s="87" t="s">
        <v>18</v>
      </c>
      <c r="F45" s="96">
        <v>2340.4899999999998</v>
      </c>
      <c r="G45" s="65">
        <v>4550</v>
      </c>
      <c r="H45" s="65">
        <v>4550</v>
      </c>
      <c r="I45" s="65">
        <v>4550</v>
      </c>
      <c r="J45" s="65">
        <v>4550</v>
      </c>
    </row>
    <row r="46" spans="1:10" x14ac:dyDescent="0.25">
      <c r="A46" s="140" t="s">
        <v>50</v>
      </c>
      <c r="B46" s="141"/>
      <c r="C46" s="142"/>
      <c r="D46" s="95">
        <v>32</v>
      </c>
      <c r="E46" s="87" t="s">
        <v>31</v>
      </c>
      <c r="F46" s="96">
        <v>2453.6999999999998</v>
      </c>
      <c r="G46" s="65">
        <v>3080</v>
      </c>
      <c r="H46" s="65">
        <v>3080</v>
      </c>
      <c r="I46" s="65">
        <v>3080</v>
      </c>
      <c r="J46" s="65">
        <v>3080</v>
      </c>
    </row>
    <row r="47" spans="1:10" x14ac:dyDescent="0.25">
      <c r="A47" s="92"/>
      <c r="B47" s="93"/>
      <c r="C47" s="94"/>
      <c r="D47" s="95">
        <v>34</v>
      </c>
      <c r="E47" s="87" t="s">
        <v>51</v>
      </c>
      <c r="F47" s="96">
        <v>150</v>
      </c>
      <c r="G47" s="65">
        <v>200</v>
      </c>
      <c r="H47" s="65">
        <v>200</v>
      </c>
      <c r="I47" s="65">
        <v>200</v>
      </c>
      <c r="J47" s="65">
        <v>200</v>
      </c>
    </row>
    <row r="48" spans="1:10" x14ac:dyDescent="0.25">
      <c r="A48" s="146" t="s">
        <v>88</v>
      </c>
      <c r="B48" s="147"/>
      <c r="C48" s="148"/>
      <c r="D48" s="84" t="s">
        <v>55</v>
      </c>
      <c r="E48" s="83" t="s">
        <v>56</v>
      </c>
      <c r="F48" s="85">
        <f>F49</f>
        <v>608.92999999999995</v>
      </c>
      <c r="G48" s="85">
        <f t="shared" ref="G48:J48" si="43">G49</f>
        <v>750</v>
      </c>
      <c r="H48" s="85">
        <f t="shared" si="43"/>
        <v>750</v>
      </c>
      <c r="I48" s="85">
        <f t="shared" si="43"/>
        <v>750</v>
      </c>
      <c r="J48" s="86">
        <f t="shared" si="43"/>
        <v>750</v>
      </c>
    </row>
    <row r="49" spans="1:12" x14ac:dyDescent="0.25">
      <c r="A49" s="149" t="s">
        <v>50</v>
      </c>
      <c r="B49" s="150"/>
      <c r="C49" s="151"/>
      <c r="D49" s="88">
        <v>3</v>
      </c>
      <c r="E49" s="89" t="s">
        <v>17</v>
      </c>
      <c r="F49" s="90">
        <f>F50</f>
        <v>608.92999999999995</v>
      </c>
      <c r="G49" s="90">
        <f t="shared" ref="G49:J49" si="44">G50</f>
        <v>750</v>
      </c>
      <c r="H49" s="90">
        <f t="shared" si="44"/>
        <v>750</v>
      </c>
      <c r="I49" s="90">
        <f t="shared" si="44"/>
        <v>750</v>
      </c>
      <c r="J49" s="91">
        <f t="shared" si="44"/>
        <v>750</v>
      </c>
    </row>
    <row r="50" spans="1:12" x14ac:dyDescent="0.25">
      <c r="A50" s="140" t="s">
        <v>50</v>
      </c>
      <c r="B50" s="141"/>
      <c r="C50" s="142"/>
      <c r="D50" s="95">
        <v>32</v>
      </c>
      <c r="E50" s="87" t="s">
        <v>31</v>
      </c>
      <c r="F50" s="96">
        <v>608.92999999999995</v>
      </c>
      <c r="G50" s="65">
        <v>750</v>
      </c>
      <c r="H50" s="65">
        <v>750</v>
      </c>
      <c r="I50" s="65">
        <v>750</v>
      </c>
      <c r="J50" s="65">
        <v>750</v>
      </c>
    </row>
    <row r="51" spans="1:12" ht="22.5" x14ac:dyDescent="0.25">
      <c r="A51" s="146" t="s">
        <v>88</v>
      </c>
      <c r="B51" s="147"/>
      <c r="C51" s="148"/>
      <c r="D51" s="84" t="s">
        <v>57</v>
      </c>
      <c r="E51" s="83" t="s">
        <v>58</v>
      </c>
      <c r="F51" s="85">
        <f>F52</f>
        <v>2006.75</v>
      </c>
      <c r="G51" s="85">
        <f t="shared" ref="G51:G52" si="45">G52</f>
        <v>3700</v>
      </c>
      <c r="H51" s="85">
        <f t="shared" ref="H51:H52" si="46">H52</f>
        <v>3700</v>
      </c>
      <c r="I51" s="85">
        <f t="shared" ref="I51:I52" si="47">I52</f>
        <v>3700</v>
      </c>
      <c r="J51" s="86">
        <f t="shared" ref="J51:J52" si="48">J52</f>
        <v>3700</v>
      </c>
    </row>
    <row r="52" spans="1:12" x14ac:dyDescent="0.25">
      <c r="A52" s="149" t="s">
        <v>50</v>
      </c>
      <c r="B52" s="150"/>
      <c r="C52" s="151"/>
      <c r="D52" s="88">
        <v>3</v>
      </c>
      <c r="E52" s="89" t="s">
        <v>17</v>
      </c>
      <c r="F52" s="90">
        <f>F53</f>
        <v>2006.75</v>
      </c>
      <c r="G52" s="90">
        <f t="shared" si="45"/>
        <v>3700</v>
      </c>
      <c r="H52" s="90">
        <f t="shared" si="46"/>
        <v>3700</v>
      </c>
      <c r="I52" s="90">
        <f t="shared" si="47"/>
        <v>3700</v>
      </c>
      <c r="J52" s="91">
        <f t="shared" si="48"/>
        <v>3700</v>
      </c>
    </row>
    <row r="53" spans="1:12" x14ac:dyDescent="0.25">
      <c r="A53" s="140" t="s">
        <v>50</v>
      </c>
      <c r="B53" s="141"/>
      <c r="C53" s="142"/>
      <c r="D53" s="95">
        <v>32</v>
      </c>
      <c r="E53" s="87" t="s">
        <v>31</v>
      </c>
      <c r="F53" s="96">
        <v>2006.75</v>
      </c>
      <c r="G53" s="65">
        <v>3700</v>
      </c>
      <c r="H53" s="65">
        <v>3700</v>
      </c>
      <c r="I53" s="65">
        <v>3700</v>
      </c>
      <c r="J53" s="65">
        <v>3700</v>
      </c>
    </row>
    <row r="54" spans="1:12" x14ac:dyDescent="0.25">
      <c r="A54" s="99"/>
      <c r="B54" s="99"/>
      <c r="C54" s="99"/>
      <c r="D54" s="100"/>
      <c r="E54" s="101"/>
      <c r="F54" s="109"/>
      <c r="G54" s="109"/>
      <c r="H54" s="109"/>
      <c r="I54" s="109"/>
      <c r="J54" s="109"/>
    </row>
    <row r="55" spans="1:12" x14ac:dyDescent="0.25">
      <c r="A55" s="104"/>
      <c r="B55" s="104"/>
      <c r="C55" s="104"/>
      <c r="D55" s="105"/>
      <c r="E55" s="106"/>
      <c r="F55" s="110"/>
      <c r="G55" s="110"/>
      <c r="H55" s="110"/>
      <c r="I55" s="110"/>
      <c r="J55" s="110"/>
    </row>
    <row r="56" spans="1:12" x14ac:dyDescent="0.25">
      <c r="A56" s="143" t="s">
        <v>47</v>
      </c>
      <c r="B56" s="144"/>
      <c r="C56" s="145"/>
      <c r="D56" s="80" t="s">
        <v>65</v>
      </c>
      <c r="E56" s="80" t="s">
        <v>66</v>
      </c>
      <c r="F56" s="81">
        <f>F57</f>
        <v>0</v>
      </c>
      <c r="G56" s="81">
        <f t="shared" ref="G56:J56" si="49">G57</f>
        <v>0</v>
      </c>
      <c r="H56" s="81">
        <f t="shared" si="49"/>
        <v>0</v>
      </c>
      <c r="I56" s="81">
        <f t="shared" si="49"/>
        <v>0</v>
      </c>
      <c r="J56" s="82">
        <f t="shared" si="49"/>
        <v>0</v>
      </c>
    </row>
    <row r="57" spans="1:12" x14ac:dyDescent="0.25">
      <c r="A57" s="146" t="s">
        <v>89</v>
      </c>
      <c r="B57" s="147"/>
      <c r="C57" s="148"/>
      <c r="D57" s="84" t="s">
        <v>55</v>
      </c>
      <c r="E57" s="83" t="s">
        <v>56</v>
      </c>
      <c r="F57" s="85">
        <f>F58</f>
        <v>0</v>
      </c>
      <c r="G57" s="85">
        <f t="shared" ref="G57:J57" si="50">G58</f>
        <v>0</v>
      </c>
      <c r="H57" s="85">
        <f t="shared" si="50"/>
        <v>0</v>
      </c>
      <c r="I57" s="85">
        <f t="shared" si="50"/>
        <v>0</v>
      </c>
      <c r="J57" s="86">
        <f t="shared" si="50"/>
        <v>0</v>
      </c>
    </row>
    <row r="58" spans="1:12" x14ac:dyDescent="0.25">
      <c r="A58" s="149" t="s">
        <v>50</v>
      </c>
      <c r="B58" s="150"/>
      <c r="C58" s="151"/>
      <c r="D58" s="88">
        <v>3</v>
      </c>
      <c r="E58" s="89" t="s">
        <v>17</v>
      </c>
      <c r="F58" s="90">
        <f>F59+F60</f>
        <v>0</v>
      </c>
      <c r="G58" s="90">
        <f t="shared" ref="G58:J58" si="51">G59+G60</f>
        <v>0</v>
      </c>
      <c r="H58" s="90">
        <f t="shared" si="51"/>
        <v>0</v>
      </c>
      <c r="I58" s="90">
        <f t="shared" si="51"/>
        <v>0</v>
      </c>
      <c r="J58" s="91">
        <f t="shared" si="51"/>
        <v>0</v>
      </c>
    </row>
    <row r="59" spans="1:12" x14ac:dyDescent="0.25">
      <c r="A59" s="140" t="s">
        <v>50</v>
      </c>
      <c r="B59" s="141"/>
      <c r="C59" s="142"/>
      <c r="D59" s="95">
        <v>31</v>
      </c>
      <c r="E59" s="87" t="s">
        <v>18</v>
      </c>
      <c r="F59" s="96">
        <v>0</v>
      </c>
      <c r="G59" s="65">
        <v>0</v>
      </c>
      <c r="H59" s="65">
        <v>0</v>
      </c>
      <c r="I59" s="65">
        <v>0</v>
      </c>
      <c r="J59" s="97">
        <v>0</v>
      </c>
    </row>
    <row r="60" spans="1:12" x14ac:dyDescent="0.25">
      <c r="A60" s="92"/>
      <c r="B60" s="93"/>
      <c r="C60" s="94"/>
      <c r="D60" s="95">
        <v>32</v>
      </c>
      <c r="E60" s="87" t="s">
        <v>31</v>
      </c>
      <c r="F60" s="96">
        <v>0</v>
      </c>
      <c r="G60" s="65">
        <v>0</v>
      </c>
      <c r="H60" s="65">
        <v>0</v>
      </c>
      <c r="I60" s="65">
        <v>0</v>
      </c>
      <c r="J60" s="97">
        <v>0</v>
      </c>
    </row>
    <row r="63" spans="1:12" x14ac:dyDescent="0.25">
      <c r="A63" s="139" t="s">
        <v>50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</row>
  </sheetData>
  <mergeCells count="41">
    <mergeCell ref="A63:L63"/>
    <mergeCell ref="A29:C29"/>
    <mergeCell ref="A30:C30"/>
    <mergeCell ref="A31:C31"/>
    <mergeCell ref="A1:J1"/>
    <mergeCell ref="A3:J3"/>
    <mergeCell ref="A5:C5"/>
    <mergeCell ref="A8:C8"/>
    <mergeCell ref="A9:C9"/>
    <mergeCell ref="A27:C27"/>
    <mergeCell ref="A23:C23"/>
    <mergeCell ref="A28:C28"/>
    <mergeCell ref="A6:C6"/>
    <mergeCell ref="A7:C7"/>
    <mergeCell ref="A11:C11"/>
    <mergeCell ref="A10:C10"/>
    <mergeCell ref="A17:C17"/>
    <mergeCell ref="A18:C18"/>
    <mergeCell ref="A19:C19"/>
    <mergeCell ref="A20:C20"/>
    <mergeCell ref="A21:C21"/>
    <mergeCell ref="A22:C22"/>
    <mergeCell ref="A32:C32"/>
    <mergeCell ref="A35:C35"/>
    <mergeCell ref="A36:C36"/>
    <mergeCell ref="A37:C37"/>
    <mergeCell ref="A42:C42"/>
    <mergeCell ref="A49:C49"/>
    <mergeCell ref="A50:C50"/>
    <mergeCell ref="A51:C51"/>
    <mergeCell ref="A52:C52"/>
    <mergeCell ref="A43:C43"/>
    <mergeCell ref="A44:C44"/>
    <mergeCell ref="A45:C45"/>
    <mergeCell ref="A46:C46"/>
    <mergeCell ref="A48:C48"/>
    <mergeCell ref="A53:C53"/>
    <mergeCell ref="A56:C56"/>
    <mergeCell ref="A57:C57"/>
    <mergeCell ref="A58:C58"/>
    <mergeCell ref="A59:C59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 Kranjec</cp:lastModifiedBy>
  <cp:lastPrinted>2023-09-27T13:55:08Z</cp:lastPrinted>
  <dcterms:created xsi:type="dcterms:W3CDTF">2022-08-12T12:51:27Z</dcterms:created>
  <dcterms:modified xsi:type="dcterms:W3CDTF">2024-11-08T14:26:04Z</dcterms:modified>
</cp:coreProperties>
</file>