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can\"/>
    </mc:Choice>
  </mc:AlternateContent>
  <bookViews>
    <workbookView xWindow="0" yWindow="0" windowWidth="19200" windowHeight="10875"/>
  </bookViews>
  <sheets>
    <sheet name="Izvj. o izvrš. FP - Opći dio" sheetId="1" r:id="rId1"/>
    <sheet name="Izvj. o izvrš. FP prema ekonoms" sheetId="2" r:id="rId2"/>
    <sheet name="Prihodi i rashodi prema izvorim" sheetId="3" r:id="rId3"/>
    <sheet name="Rashodi prema funkc. klas." sheetId="7" r:id="rId4"/>
    <sheet name="Izvrš-po prog; izv.fin; ek.klas" sheetId="6" r:id="rId5"/>
    <sheet name="Račun zad-financ. prema ekonom" sheetId="4" r:id="rId6"/>
    <sheet name="Račun zad-financ. prema izvori" sheetId="5" r:id="rId7"/>
  </sheets>
  <definedNames>
    <definedName name="_xlnm.Print_Titles" localSheetId="0">'Izvj. o izvrš. FP - Opći dio'!#REF!</definedName>
    <definedName name="_xlnm.Print_Titles" localSheetId="1">'Izvj. o izvrš. FP prema ekonoms'!$1:$6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8" i="6" l="1"/>
  <c r="D201" i="6"/>
  <c r="E205" i="6"/>
  <c r="F205" i="6"/>
  <c r="D205" i="6"/>
  <c r="E104" i="6"/>
  <c r="F104" i="6"/>
  <c r="D104" i="6"/>
  <c r="E25" i="6"/>
  <c r="F25" i="6"/>
  <c r="D25" i="6"/>
  <c r="H95" i="2"/>
  <c r="G95" i="2"/>
  <c r="D94" i="2"/>
  <c r="E94" i="2"/>
  <c r="F94" i="2"/>
  <c r="C94" i="2"/>
  <c r="G165" i="6"/>
  <c r="E163" i="6"/>
  <c r="F163" i="6"/>
  <c r="D163" i="6"/>
  <c r="G148" i="6"/>
  <c r="E147" i="6"/>
  <c r="F147" i="6"/>
  <c r="D147" i="6"/>
  <c r="G107" i="6"/>
  <c r="G68" i="6"/>
  <c r="E30" i="6"/>
  <c r="F30" i="6"/>
  <c r="D30" i="6"/>
  <c r="G32" i="6"/>
  <c r="E22" i="6"/>
  <c r="F22" i="6"/>
  <c r="G22" i="6" s="1"/>
  <c r="D22" i="6"/>
  <c r="G23" i="6"/>
  <c r="H94" i="2" l="1"/>
  <c r="G94" i="2"/>
  <c r="G68" i="2"/>
  <c r="H68" i="2"/>
  <c r="C73" i="2"/>
  <c r="E151" i="6"/>
  <c r="F151" i="6"/>
  <c r="D151" i="6"/>
  <c r="E56" i="6"/>
  <c r="F56" i="6"/>
  <c r="D56" i="6"/>
  <c r="E130" i="6"/>
  <c r="F130" i="6"/>
  <c r="D130" i="6"/>
  <c r="E117" i="6"/>
  <c r="F117" i="6"/>
  <c r="D117" i="6"/>
  <c r="E47" i="6"/>
  <c r="F47" i="6"/>
  <c r="D47" i="6"/>
  <c r="M29" i="3" l="1"/>
  <c r="F42" i="2"/>
  <c r="D42" i="2"/>
  <c r="E42" i="2"/>
  <c r="C42" i="2"/>
  <c r="H44" i="2"/>
  <c r="G44" i="2"/>
  <c r="O15" i="5"/>
  <c r="O18" i="5"/>
  <c r="N15" i="5"/>
  <c r="N18" i="5"/>
  <c r="L17" i="5"/>
  <c r="L16" i="5" s="1"/>
  <c r="L14" i="5"/>
  <c r="L13" i="5" s="1"/>
  <c r="R15" i="4"/>
  <c r="R19" i="4"/>
  <c r="Q15" i="4"/>
  <c r="Q19" i="4"/>
  <c r="O18" i="4"/>
  <c r="O17" i="4"/>
  <c r="O16" i="4" s="1"/>
  <c r="O14" i="4"/>
  <c r="O13" i="4" s="1"/>
  <c r="O12" i="4" s="1"/>
  <c r="G17" i="7"/>
  <c r="F17" i="7"/>
  <c r="D16" i="7"/>
  <c r="D15" i="7" s="1"/>
  <c r="D14" i="7" s="1"/>
  <c r="N22" i="3"/>
  <c r="O22" i="3"/>
  <c r="P22" i="3"/>
  <c r="M22" i="3"/>
  <c r="R11" i="3"/>
  <c r="R13" i="3"/>
  <c r="R15" i="3"/>
  <c r="R17" i="3"/>
  <c r="R19" i="3"/>
  <c r="R23" i="3"/>
  <c r="R24" i="3"/>
  <c r="R25" i="3"/>
  <c r="R26" i="3"/>
  <c r="R28" i="3"/>
  <c r="R30" i="3"/>
  <c r="R31" i="3"/>
  <c r="R32" i="3"/>
  <c r="R34" i="3"/>
  <c r="R35" i="3"/>
  <c r="R37" i="3"/>
  <c r="R38" i="3"/>
  <c r="Q11" i="3"/>
  <c r="Q13" i="3"/>
  <c r="Q15" i="3"/>
  <c r="Q17" i="3"/>
  <c r="Q19" i="3"/>
  <c r="Q23" i="3"/>
  <c r="Q24" i="3"/>
  <c r="Q25" i="3"/>
  <c r="Q26" i="3"/>
  <c r="Q28" i="3"/>
  <c r="Q30" i="3"/>
  <c r="Q31" i="3"/>
  <c r="Q32" i="3"/>
  <c r="Q34" i="3"/>
  <c r="Q35" i="3"/>
  <c r="Q37" i="3"/>
  <c r="Q38" i="3"/>
  <c r="O36" i="3"/>
  <c r="O33" i="3"/>
  <c r="O29" i="3"/>
  <c r="O27" i="3"/>
  <c r="O18" i="3"/>
  <c r="O16" i="3"/>
  <c r="O14" i="3"/>
  <c r="O12" i="3"/>
  <c r="O10" i="3"/>
  <c r="G15" i="2"/>
  <c r="G18" i="2"/>
  <c r="G21" i="2"/>
  <c r="G24" i="2"/>
  <c r="G26" i="2"/>
  <c r="G27" i="2"/>
  <c r="G30" i="2"/>
  <c r="G36" i="2"/>
  <c r="G43" i="2"/>
  <c r="G46" i="2"/>
  <c r="G48" i="2"/>
  <c r="G49" i="2"/>
  <c r="G52" i="2"/>
  <c r="G53" i="2"/>
  <c r="G54" i="2"/>
  <c r="G55" i="2"/>
  <c r="G57" i="2"/>
  <c r="G58" i="2"/>
  <c r="G59" i="2"/>
  <c r="G60" i="2"/>
  <c r="G61" i="2"/>
  <c r="G62" i="2"/>
  <c r="G64" i="2"/>
  <c r="G65" i="2"/>
  <c r="G66" i="2"/>
  <c r="G67" i="2"/>
  <c r="G69" i="2"/>
  <c r="G70" i="2"/>
  <c r="G71" i="2"/>
  <c r="G72" i="2"/>
  <c r="G74" i="2"/>
  <c r="G75" i="2"/>
  <c r="G76" i="2"/>
  <c r="G77" i="2"/>
  <c r="G80" i="2"/>
  <c r="G82" i="2"/>
  <c r="G83" i="2"/>
  <c r="G87" i="2"/>
  <c r="G89" i="2"/>
  <c r="G90" i="2"/>
  <c r="G91" i="2"/>
  <c r="G93" i="2"/>
  <c r="H15" i="2"/>
  <c r="H18" i="2"/>
  <c r="H21" i="2"/>
  <c r="H24" i="2"/>
  <c r="H26" i="2"/>
  <c r="H27" i="2"/>
  <c r="H30" i="2"/>
  <c r="H36" i="2"/>
  <c r="H43" i="2"/>
  <c r="H46" i="2"/>
  <c r="H48" i="2"/>
  <c r="H49" i="2"/>
  <c r="H52" i="2"/>
  <c r="H53" i="2"/>
  <c r="H54" i="2"/>
  <c r="H55" i="2"/>
  <c r="H57" i="2"/>
  <c r="H58" i="2"/>
  <c r="H59" i="2"/>
  <c r="H60" i="2"/>
  <c r="H61" i="2"/>
  <c r="H62" i="2"/>
  <c r="H64" i="2"/>
  <c r="H65" i="2"/>
  <c r="H66" i="2"/>
  <c r="H67" i="2"/>
  <c r="H69" i="2"/>
  <c r="H70" i="2"/>
  <c r="H71" i="2"/>
  <c r="H72" i="2"/>
  <c r="H74" i="2"/>
  <c r="H75" i="2"/>
  <c r="H76" i="2"/>
  <c r="H77" i="2"/>
  <c r="H80" i="2"/>
  <c r="H82" i="2"/>
  <c r="H83" i="2"/>
  <c r="H87" i="2"/>
  <c r="H89" i="2"/>
  <c r="H90" i="2"/>
  <c r="H91" i="2"/>
  <c r="H93" i="2"/>
  <c r="E92" i="2"/>
  <c r="E88" i="2"/>
  <c r="E86" i="2"/>
  <c r="E81" i="2"/>
  <c r="E79" i="2"/>
  <c r="E78" i="2"/>
  <c r="E73" i="2"/>
  <c r="E63" i="2"/>
  <c r="E56" i="2"/>
  <c r="E51" i="2"/>
  <c r="E47" i="2"/>
  <c r="E41" i="2" s="1"/>
  <c r="E45" i="2"/>
  <c r="E35" i="2"/>
  <c r="E34" i="2" s="1"/>
  <c r="E33" i="2" s="1"/>
  <c r="E29" i="2"/>
  <c r="E28" i="2" s="1"/>
  <c r="E25" i="2"/>
  <c r="E23" i="2"/>
  <c r="E22" i="2" s="1"/>
  <c r="E20" i="2"/>
  <c r="E19" i="2" s="1"/>
  <c r="E17" i="2"/>
  <c r="E16" i="2" s="1"/>
  <c r="E14" i="2"/>
  <c r="E13" i="2" s="1"/>
  <c r="F73" i="2"/>
  <c r="C25" i="2"/>
  <c r="D25" i="2"/>
  <c r="F25" i="2"/>
  <c r="D73" i="2"/>
  <c r="E85" i="2" l="1"/>
  <c r="G25" i="2"/>
  <c r="E50" i="2"/>
  <c r="E40" i="2" s="1"/>
  <c r="E12" i="2"/>
  <c r="E37" i="2" s="1"/>
  <c r="O9" i="3"/>
  <c r="E84" i="2"/>
  <c r="H73" i="2"/>
  <c r="H25" i="2"/>
  <c r="O21" i="3"/>
  <c r="H18" i="1"/>
  <c r="H19" i="1"/>
  <c r="H25" i="1"/>
  <c r="H33" i="1"/>
  <c r="H15" i="1"/>
  <c r="G18" i="1"/>
  <c r="G19" i="1"/>
  <c r="G25" i="1"/>
  <c r="G30" i="1"/>
  <c r="G15" i="1"/>
  <c r="E26" i="1"/>
  <c r="E20" i="1"/>
  <c r="E17" i="1"/>
  <c r="E21" i="1" s="1"/>
  <c r="E32" i="1" s="1"/>
  <c r="E39" i="2" l="1"/>
  <c r="G19" i="6"/>
  <c r="G21" i="6"/>
  <c r="G28" i="6"/>
  <c r="G29" i="6"/>
  <c r="G31" i="6"/>
  <c r="G34" i="6"/>
  <c r="G37" i="6"/>
  <c r="G41" i="6"/>
  <c r="G43" i="6"/>
  <c r="G49" i="6"/>
  <c r="G50" i="6"/>
  <c r="G51" i="6"/>
  <c r="G52" i="6"/>
  <c r="G57" i="6"/>
  <c r="G60" i="6"/>
  <c r="G62" i="6"/>
  <c r="G65" i="6"/>
  <c r="G66" i="6"/>
  <c r="G67" i="6"/>
  <c r="G69" i="6"/>
  <c r="G71" i="6"/>
  <c r="G72" i="6"/>
  <c r="G73" i="6"/>
  <c r="G74" i="6"/>
  <c r="G75" i="6"/>
  <c r="G76" i="6"/>
  <c r="G77" i="6"/>
  <c r="G78" i="6"/>
  <c r="G79" i="6"/>
  <c r="G80" i="6"/>
  <c r="G81" i="6"/>
  <c r="G82" i="6"/>
  <c r="G83" i="6"/>
  <c r="G84" i="6"/>
  <c r="G85" i="6"/>
  <c r="G86" i="6"/>
  <c r="G88" i="6"/>
  <c r="G89" i="6"/>
  <c r="G90" i="6"/>
  <c r="G91" i="6"/>
  <c r="G92" i="6"/>
  <c r="G93" i="6"/>
  <c r="G94" i="6"/>
  <c r="G95" i="6"/>
  <c r="G96" i="6"/>
  <c r="G97" i="6"/>
  <c r="G98" i="6"/>
  <c r="G99" i="6"/>
  <c r="G100" i="6"/>
  <c r="G101" i="6"/>
  <c r="G102" i="6"/>
  <c r="G103" i="6"/>
  <c r="G105" i="6"/>
  <c r="G106" i="6"/>
  <c r="G109" i="6"/>
  <c r="G110" i="6"/>
  <c r="G113" i="6"/>
  <c r="G114" i="6"/>
  <c r="G120" i="6"/>
  <c r="G121" i="6"/>
  <c r="G122" i="6"/>
  <c r="G126" i="6"/>
  <c r="G132" i="6"/>
  <c r="G133" i="6"/>
  <c r="G134" i="6"/>
  <c r="G135" i="6"/>
  <c r="G136" i="6"/>
  <c r="G137" i="6"/>
  <c r="G138" i="6"/>
  <c r="G139" i="6"/>
  <c r="G141" i="6"/>
  <c r="G143" i="6"/>
  <c r="G149" i="6"/>
  <c r="G150" i="6"/>
  <c r="G156" i="6"/>
  <c r="G164" i="6"/>
  <c r="G167" i="6"/>
  <c r="G169" i="6"/>
  <c r="G172" i="6"/>
  <c r="G173" i="6"/>
  <c r="G174" i="6"/>
  <c r="G176" i="6"/>
  <c r="G177" i="6"/>
  <c r="G178" i="6"/>
  <c r="G179" i="6"/>
  <c r="G180" i="6"/>
  <c r="G181" i="6"/>
  <c r="G182" i="6"/>
  <c r="G183" i="6"/>
  <c r="G185" i="6"/>
  <c r="G186" i="6"/>
  <c r="G187" i="6"/>
  <c r="G188" i="6"/>
  <c r="G189" i="6"/>
  <c r="G190" i="6"/>
  <c r="G191" i="6"/>
  <c r="G193" i="6"/>
  <c r="G194" i="6"/>
  <c r="G197" i="6"/>
  <c r="G198" i="6"/>
  <c r="G203" i="6"/>
  <c r="G204" i="6"/>
  <c r="G208" i="6"/>
  <c r="G213" i="6"/>
  <c r="G215" i="6"/>
  <c r="G216" i="6"/>
  <c r="G217" i="6"/>
  <c r="G218" i="6"/>
  <c r="G219" i="6"/>
  <c r="G220" i="6"/>
  <c r="G221" i="6"/>
  <c r="G222" i="6"/>
  <c r="G223" i="6"/>
  <c r="G224" i="6"/>
  <c r="G225" i="6"/>
  <c r="G226" i="6"/>
  <c r="G227" i="6"/>
  <c r="G228" i="6"/>
  <c r="G230" i="6"/>
  <c r="G232" i="6"/>
  <c r="D231" i="6"/>
  <c r="D229" i="6"/>
  <c r="D214" i="6"/>
  <c r="D212" i="6"/>
  <c r="D207" i="6"/>
  <c r="D202" i="6"/>
  <c r="D196" i="6"/>
  <c r="D195" i="6" s="1"/>
  <c r="D192" i="6"/>
  <c r="D184" i="6"/>
  <c r="D175" i="6"/>
  <c r="D171" i="6"/>
  <c r="D168" i="6"/>
  <c r="D166" i="6"/>
  <c r="D155" i="6"/>
  <c r="D154" i="6" s="1"/>
  <c r="D153" i="6" s="1"/>
  <c r="D142" i="6"/>
  <c r="D140" i="6"/>
  <c r="D129" i="6" s="1"/>
  <c r="D128" i="6" s="1"/>
  <c r="D127" i="6" s="1"/>
  <c r="D125" i="6"/>
  <c r="D124" i="6" s="1"/>
  <c r="D123" i="6" s="1"/>
  <c r="D119" i="6"/>
  <c r="D112" i="6"/>
  <c r="D111" i="6" s="1"/>
  <c r="D87" i="6"/>
  <c r="D70" i="6"/>
  <c r="D64" i="6"/>
  <c r="D61" i="6"/>
  <c r="D59" i="6"/>
  <c r="D55" i="6" s="1"/>
  <c r="D46" i="6"/>
  <c r="D45" i="6" s="1"/>
  <c r="D44" i="6" s="1"/>
  <c r="D42" i="6"/>
  <c r="D40" i="6"/>
  <c r="D36" i="6"/>
  <c r="D35" i="6" s="1"/>
  <c r="D33" i="6"/>
  <c r="D24" i="6" s="1"/>
  <c r="D20" i="6"/>
  <c r="D18" i="6"/>
  <c r="E146" i="6"/>
  <c r="G104" i="6"/>
  <c r="F33" i="6"/>
  <c r="E33" i="6"/>
  <c r="F20" i="6"/>
  <c r="E20" i="6"/>
  <c r="F119" i="6"/>
  <c r="F116" i="6" s="1"/>
  <c r="E119" i="6"/>
  <c r="E116" i="6" s="1"/>
  <c r="D35" i="2"/>
  <c r="D34" i="2" s="1"/>
  <c r="D33" i="2" s="1"/>
  <c r="F35" i="2"/>
  <c r="F34" i="2" s="1"/>
  <c r="F33" i="2" s="1"/>
  <c r="C35" i="2"/>
  <c r="C34" i="2" s="1"/>
  <c r="C33" i="2" s="1"/>
  <c r="F229" i="6"/>
  <c r="E229" i="6"/>
  <c r="F231" i="6"/>
  <c r="E231" i="6"/>
  <c r="D211" i="6" l="1"/>
  <c r="D210" i="6" s="1"/>
  <c r="D209" i="6" s="1"/>
  <c r="D162" i="6"/>
  <c r="D200" i="6"/>
  <c r="D199" i="6" s="1"/>
  <c r="D170" i="6"/>
  <c r="D161" i="6" s="1"/>
  <c r="D160" i="6" s="1"/>
  <c r="D159" i="6" s="1"/>
  <c r="D39" i="6"/>
  <c r="D38" i="6" s="1"/>
  <c r="G231" i="6"/>
  <c r="D17" i="6"/>
  <c r="D16" i="6" s="1"/>
  <c r="G147" i="6"/>
  <c r="F146" i="6"/>
  <c r="D146" i="6"/>
  <c r="D145" i="6" s="1"/>
  <c r="D144" i="6" s="1"/>
  <c r="D116" i="6"/>
  <c r="D115" i="6" s="1"/>
  <c r="G229" i="6"/>
  <c r="G119" i="6"/>
  <c r="D63" i="6"/>
  <c r="D54" i="6" s="1"/>
  <c r="G33" i="6"/>
  <c r="G20" i="6"/>
  <c r="G33" i="2"/>
  <c r="H33" i="2"/>
  <c r="H35" i="2"/>
  <c r="G35" i="2"/>
  <c r="H34" i="2"/>
  <c r="G34" i="2"/>
  <c r="M27" i="3"/>
  <c r="E16" i="7"/>
  <c r="C16" i="7"/>
  <c r="C15" i="7" s="1"/>
  <c r="C14" i="7" s="1"/>
  <c r="B16" i="7"/>
  <c r="B15" i="7" s="1"/>
  <c r="B14" i="7" s="1"/>
  <c r="D15" i="6" l="1"/>
  <c r="D53" i="6"/>
  <c r="D14" i="6" s="1"/>
  <c r="D12" i="6" s="1"/>
  <c r="D11" i="6" s="1"/>
  <c r="G16" i="7"/>
  <c r="F16" i="7"/>
  <c r="E15" i="7"/>
  <c r="G15" i="7" l="1"/>
  <c r="F15" i="7"/>
  <c r="E14" i="7"/>
  <c r="G14" i="7" s="1"/>
  <c r="F14" i="7" l="1"/>
  <c r="F207" i="6" l="1"/>
  <c r="E207" i="6"/>
  <c r="F155" i="6"/>
  <c r="E155" i="6"/>
  <c r="E154" i="6" s="1"/>
  <c r="E153" i="6" s="1"/>
  <c r="F125" i="6"/>
  <c r="E125" i="6"/>
  <c r="E124" i="6" s="1"/>
  <c r="E123" i="6" s="1"/>
  <c r="F40" i="6"/>
  <c r="E40" i="6"/>
  <c r="D26" i="1"/>
  <c r="F26" i="1"/>
  <c r="C26" i="1"/>
  <c r="D20" i="1"/>
  <c r="F20" i="1"/>
  <c r="C20" i="1"/>
  <c r="D17" i="1"/>
  <c r="F17" i="1"/>
  <c r="C17" i="1"/>
  <c r="C21" i="1" l="1"/>
  <c r="C32" i="1" s="1"/>
  <c r="D21" i="1"/>
  <c r="D32" i="1" s="1"/>
  <c r="F154" i="6"/>
  <c r="G155" i="6"/>
  <c r="G125" i="6"/>
  <c r="G40" i="6"/>
  <c r="G207" i="6"/>
  <c r="F21" i="1"/>
  <c r="H17" i="1"/>
  <c r="G17" i="1"/>
  <c r="H20" i="1"/>
  <c r="G20" i="1"/>
  <c r="H26" i="1"/>
  <c r="G26" i="1"/>
  <c r="F124" i="6"/>
  <c r="G124" i="6" s="1"/>
  <c r="F214" i="6"/>
  <c r="E214" i="6"/>
  <c r="F212" i="6"/>
  <c r="E212" i="6"/>
  <c r="F202" i="6"/>
  <c r="F201" i="6" s="1"/>
  <c r="E202" i="6"/>
  <c r="F196" i="6"/>
  <c r="F195" i="6" s="1"/>
  <c r="E196" i="6"/>
  <c r="E195" i="6" s="1"/>
  <c r="F192" i="6"/>
  <c r="E192" i="6"/>
  <c r="F184" i="6"/>
  <c r="E184" i="6"/>
  <c r="F175" i="6"/>
  <c r="E175" i="6"/>
  <c r="F171" i="6"/>
  <c r="E171" i="6"/>
  <c r="F168" i="6"/>
  <c r="E168" i="6"/>
  <c r="F166" i="6"/>
  <c r="E166" i="6"/>
  <c r="E145" i="6"/>
  <c r="E144" i="6" s="1"/>
  <c r="F142" i="6"/>
  <c r="E142" i="6"/>
  <c r="F140" i="6"/>
  <c r="E140" i="6"/>
  <c r="E115" i="6"/>
  <c r="F115" i="6"/>
  <c r="F112" i="6"/>
  <c r="F111" i="6" s="1"/>
  <c r="E112" i="6"/>
  <c r="E111" i="6" s="1"/>
  <c r="F87" i="6"/>
  <c r="E87" i="6"/>
  <c r="F70" i="6"/>
  <c r="E70" i="6"/>
  <c r="F64" i="6"/>
  <c r="E64" i="6"/>
  <c r="F61" i="6"/>
  <c r="E61" i="6"/>
  <c r="F59" i="6"/>
  <c r="E59" i="6"/>
  <c r="E55" i="6" s="1"/>
  <c r="E46" i="6"/>
  <c r="E45" i="6" s="1"/>
  <c r="E44" i="6" s="1"/>
  <c r="F42" i="6"/>
  <c r="F39" i="6" s="1"/>
  <c r="E42" i="6"/>
  <c r="E39" i="6" s="1"/>
  <c r="F36" i="6"/>
  <c r="E36" i="6"/>
  <c r="E35" i="6"/>
  <c r="F18" i="6"/>
  <c r="F17" i="6" s="1"/>
  <c r="E18" i="6"/>
  <c r="E17" i="6" s="1"/>
  <c r="K17" i="5"/>
  <c r="K16" i="5" s="1"/>
  <c r="M17" i="5"/>
  <c r="J17" i="5"/>
  <c r="J16" i="5" s="1"/>
  <c r="K14" i="5"/>
  <c r="K13" i="5" s="1"/>
  <c r="M14" i="5"/>
  <c r="J14" i="5"/>
  <c r="J13" i="5" s="1"/>
  <c r="N14" i="4"/>
  <c r="N13" i="4" s="1"/>
  <c r="N12" i="4" s="1"/>
  <c r="P14" i="4"/>
  <c r="M14" i="4"/>
  <c r="M13" i="4" s="1"/>
  <c r="M12" i="4" s="1"/>
  <c r="N18" i="4"/>
  <c r="N17" i="4" s="1"/>
  <c r="N16" i="4" s="1"/>
  <c r="P18" i="4"/>
  <c r="M18" i="4"/>
  <c r="M17" i="4" s="1"/>
  <c r="M16" i="4" s="1"/>
  <c r="N33" i="3"/>
  <c r="P33" i="3"/>
  <c r="M33" i="3"/>
  <c r="P16" i="3"/>
  <c r="N36" i="3"/>
  <c r="P36" i="3"/>
  <c r="N29" i="3"/>
  <c r="P29" i="3"/>
  <c r="N27" i="3"/>
  <c r="P27" i="3"/>
  <c r="N18" i="3"/>
  <c r="P18" i="3"/>
  <c r="N16" i="3"/>
  <c r="N14" i="3"/>
  <c r="P14" i="3"/>
  <c r="N12" i="3"/>
  <c r="P12" i="3"/>
  <c r="P10" i="3"/>
  <c r="R10" i="3" s="1"/>
  <c r="N10" i="3"/>
  <c r="M36" i="3"/>
  <c r="M10" i="3"/>
  <c r="M12" i="3"/>
  <c r="M14" i="3"/>
  <c r="M16" i="3"/>
  <c r="M18" i="3"/>
  <c r="C45" i="2"/>
  <c r="C47" i="2"/>
  <c r="C51" i="2"/>
  <c r="C56" i="2"/>
  <c r="C63" i="2"/>
  <c r="G73" i="2"/>
  <c r="C79" i="2"/>
  <c r="C81" i="2"/>
  <c r="C86" i="2"/>
  <c r="C88" i="2"/>
  <c r="D92" i="2"/>
  <c r="F92" i="2"/>
  <c r="C92" i="2"/>
  <c r="C85" i="2" l="1"/>
  <c r="E201" i="6"/>
  <c r="E200" i="6" s="1"/>
  <c r="E199" i="6" s="1"/>
  <c r="E162" i="6"/>
  <c r="E38" i="6"/>
  <c r="G39" i="6"/>
  <c r="F162" i="6"/>
  <c r="G162" i="6" s="1"/>
  <c r="E129" i="6"/>
  <c r="E128" i="6" s="1"/>
  <c r="E127" i="6" s="1"/>
  <c r="E170" i="6"/>
  <c r="E161" i="6" s="1"/>
  <c r="E160" i="6" s="1"/>
  <c r="G47" i="6"/>
  <c r="G56" i="6"/>
  <c r="G59" i="6"/>
  <c r="G111" i="6"/>
  <c r="G196" i="6"/>
  <c r="G42" i="6"/>
  <c r="N9" i="3"/>
  <c r="R18" i="4"/>
  <c r="Q18" i="4"/>
  <c r="G146" i="6"/>
  <c r="Q14" i="4"/>
  <c r="R14" i="4"/>
  <c r="O17" i="5"/>
  <c r="N17" i="5"/>
  <c r="E24" i="6"/>
  <c r="E16" i="6" s="1"/>
  <c r="E15" i="6" s="1"/>
  <c r="F35" i="6"/>
  <c r="G35" i="6" s="1"/>
  <c r="G36" i="6"/>
  <c r="E211" i="6"/>
  <c r="E210" i="6" s="1"/>
  <c r="E209" i="6" s="1"/>
  <c r="F24" i="6"/>
  <c r="G25" i="6"/>
  <c r="G64" i="6"/>
  <c r="G116" i="6"/>
  <c r="G130" i="6"/>
  <c r="F145" i="6"/>
  <c r="G166" i="6"/>
  <c r="G171" i="6"/>
  <c r="G192" i="6"/>
  <c r="F211" i="6"/>
  <c r="G212" i="6"/>
  <c r="O14" i="5"/>
  <c r="N14" i="5"/>
  <c r="G30" i="6"/>
  <c r="G70" i="6"/>
  <c r="G112" i="6"/>
  <c r="G140" i="6"/>
  <c r="G168" i="6"/>
  <c r="G175" i="6"/>
  <c r="G195" i="6"/>
  <c r="G202" i="6"/>
  <c r="G214" i="6"/>
  <c r="H92" i="2"/>
  <c r="G92" i="2"/>
  <c r="P21" i="3"/>
  <c r="F46" i="6"/>
  <c r="F55" i="6"/>
  <c r="G61" i="6"/>
  <c r="E63" i="6"/>
  <c r="E54" i="6" s="1"/>
  <c r="E53" i="6" s="1"/>
  <c r="N21" i="3"/>
  <c r="G18" i="6"/>
  <c r="F63" i="6"/>
  <c r="G87" i="6"/>
  <c r="G115" i="6"/>
  <c r="F129" i="6"/>
  <c r="G142" i="6"/>
  <c r="G163" i="6"/>
  <c r="F170" i="6"/>
  <c r="G184" i="6"/>
  <c r="F153" i="6"/>
  <c r="G153" i="6" s="1"/>
  <c r="G154" i="6"/>
  <c r="M13" i="5"/>
  <c r="O13" i="5" s="1"/>
  <c r="M16" i="5"/>
  <c r="M21" i="3"/>
  <c r="R12" i="3"/>
  <c r="Q12" i="3"/>
  <c r="R14" i="3"/>
  <c r="Q14" i="3"/>
  <c r="R18" i="3"/>
  <c r="Q18" i="3"/>
  <c r="R27" i="3"/>
  <c r="Q27" i="3"/>
  <c r="R22" i="3"/>
  <c r="Q22" i="3"/>
  <c r="R29" i="3"/>
  <c r="Q29" i="3"/>
  <c r="R36" i="3"/>
  <c r="Q36" i="3"/>
  <c r="R16" i="3"/>
  <c r="Q16" i="3"/>
  <c r="R33" i="3"/>
  <c r="Q33" i="3"/>
  <c r="F123" i="6"/>
  <c r="G123" i="6" s="1"/>
  <c r="F38" i="6"/>
  <c r="G38" i="6" s="1"/>
  <c r="P9" i="3"/>
  <c r="R9" i="3" s="1"/>
  <c r="Q10" i="3"/>
  <c r="P17" i="4"/>
  <c r="P13" i="4"/>
  <c r="M9" i="3"/>
  <c r="C84" i="2"/>
  <c r="C78" i="2"/>
  <c r="C50" i="2"/>
  <c r="C41" i="2"/>
  <c r="C14" i="2"/>
  <c r="C13" i="2" s="1"/>
  <c r="C17" i="2"/>
  <c r="C16" i="2" s="1"/>
  <c r="C20" i="2"/>
  <c r="C19" i="2" s="1"/>
  <c r="C23" i="2"/>
  <c r="C29" i="2"/>
  <c r="C28" i="2" s="1"/>
  <c r="D29" i="2"/>
  <c r="D28" i="2" s="1"/>
  <c r="F29" i="2"/>
  <c r="F20" i="2"/>
  <c r="F17" i="2"/>
  <c r="F14" i="2"/>
  <c r="D20" i="2"/>
  <c r="D19" i="2" s="1"/>
  <c r="D23" i="2"/>
  <c r="D22" i="2" s="1"/>
  <c r="D17" i="2"/>
  <c r="D16" i="2" s="1"/>
  <c r="D14" i="2"/>
  <c r="D13" i="2" s="1"/>
  <c r="F45" i="2"/>
  <c r="D45" i="2"/>
  <c r="F47" i="2"/>
  <c r="D47" i="2"/>
  <c r="F51" i="2"/>
  <c r="D51" i="2"/>
  <c r="F56" i="2"/>
  <c r="D56" i="2"/>
  <c r="F63" i="2"/>
  <c r="D63" i="2"/>
  <c r="F79" i="2"/>
  <c r="D79" i="2"/>
  <c r="F81" i="2"/>
  <c r="D81" i="2"/>
  <c r="F86" i="2"/>
  <c r="D86" i="2"/>
  <c r="F88" i="2"/>
  <c r="F85" i="2" s="1"/>
  <c r="D88" i="2"/>
  <c r="D85" i="2" l="1"/>
  <c r="E159" i="6"/>
  <c r="C40" i="2"/>
  <c r="C39" i="2" s="1"/>
  <c r="D12" i="2"/>
  <c r="D37" i="2" s="1"/>
  <c r="G170" i="6"/>
  <c r="F161" i="6"/>
  <c r="F160" i="6" s="1"/>
  <c r="G29" i="2"/>
  <c r="H29" i="2"/>
  <c r="G129" i="6"/>
  <c r="F128" i="6"/>
  <c r="H81" i="2"/>
  <c r="G81" i="2"/>
  <c r="H56" i="2"/>
  <c r="G56" i="2"/>
  <c r="G45" i="2"/>
  <c r="H45" i="2"/>
  <c r="R17" i="4"/>
  <c r="Q17" i="4"/>
  <c r="G17" i="2"/>
  <c r="H17" i="2"/>
  <c r="G46" i="6"/>
  <c r="F45" i="6"/>
  <c r="H86" i="2"/>
  <c r="G86" i="2"/>
  <c r="G63" i="2"/>
  <c r="H63" i="2"/>
  <c r="G47" i="2"/>
  <c r="H47" i="2"/>
  <c r="H20" i="2"/>
  <c r="G20" i="2"/>
  <c r="G17" i="6"/>
  <c r="F16" i="6"/>
  <c r="G201" i="6"/>
  <c r="F200" i="6"/>
  <c r="G211" i="6"/>
  <c r="F210" i="6"/>
  <c r="R13" i="4"/>
  <c r="Q13" i="4"/>
  <c r="E14" i="6"/>
  <c r="O16" i="5"/>
  <c r="N16" i="5"/>
  <c r="G24" i="6"/>
  <c r="G88" i="2"/>
  <c r="H88" i="2"/>
  <c r="G79" i="2"/>
  <c r="H79" i="2"/>
  <c r="G51" i="2"/>
  <c r="H51" i="2"/>
  <c r="H42" i="2"/>
  <c r="G42" i="2"/>
  <c r="H14" i="2"/>
  <c r="G14" i="2"/>
  <c r="G63" i="6"/>
  <c r="G55" i="6"/>
  <c r="F54" i="6"/>
  <c r="G54" i="6" s="1"/>
  <c r="F144" i="6"/>
  <c r="G144" i="6" s="1"/>
  <c r="G145" i="6"/>
  <c r="N13" i="5"/>
  <c r="R21" i="3"/>
  <c r="Q21" i="3"/>
  <c r="Q9" i="3"/>
  <c r="P16" i="4"/>
  <c r="P12" i="4"/>
  <c r="R12" i="4" s="1"/>
  <c r="D84" i="2"/>
  <c r="C22" i="2"/>
  <c r="C12" i="2" s="1"/>
  <c r="C37" i="2" s="1"/>
  <c r="F13" i="2"/>
  <c r="H13" i="2" s="1"/>
  <c r="F16" i="2"/>
  <c r="F19" i="2"/>
  <c r="F28" i="2"/>
  <c r="F23" i="2"/>
  <c r="D78" i="2"/>
  <c r="F78" i="2"/>
  <c r="D50" i="2"/>
  <c r="F50" i="2"/>
  <c r="D41" i="2"/>
  <c r="F41" i="2"/>
  <c r="G16" i="6" l="1"/>
  <c r="F15" i="6"/>
  <c r="G161" i="6"/>
  <c r="F53" i="6"/>
  <c r="G53" i="6" s="1"/>
  <c r="D40" i="2"/>
  <c r="D39" i="2" s="1"/>
  <c r="G41" i="2"/>
  <c r="H41" i="2"/>
  <c r="G23" i="2"/>
  <c r="H23" i="2"/>
  <c r="G85" i="2"/>
  <c r="H85" i="2"/>
  <c r="G28" i="2"/>
  <c r="H28" i="2"/>
  <c r="G160" i="6"/>
  <c r="F44" i="6"/>
  <c r="G44" i="6" s="1"/>
  <c r="G45" i="6"/>
  <c r="G19" i="2"/>
  <c r="H19" i="2"/>
  <c r="F127" i="6"/>
  <c r="G127" i="6" s="1"/>
  <c r="G128" i="6"/>
  <c r="G16" i="2"/>
  <c r="H16" i="2"/>
  <c r="R16" i="4"/>
  <c r="Q16" i="4"/>
  <c r="F209" i="6"/>
  <c r="G209" i="6" s="1"/>
  <c r="G210" i="6"/>
  <c r="H50" i="2"/>
  <c r="G50" i="2"/>
  <c r="G78" i="2"/>
  <c r="H78" i="2"/>
  <c r="F199" i="6"/>
  <c r="G199" i="6" s="1"/>
  <c r="G200" i="6"/>
  <c r="G13" i="2"/>
  <c r="Q12" i="4"/>
  <c r="F84" i="2"/>
  <c r="F40" i="2"/>
  <c r="F22" i="2"/>
  <c r="F12" i="2" s="1"/>
  <c r="F37" i="2" s="1"/>
  <c r="F39" i="2" l="1"/>
  <c r="G40" i="2"/>
  <c r="H40" i="2"/>
  <c r="G84" i="2"/>
  <c r="H84" i="2"/>
  <c r="F159" i="6"/>
  <c r="G159" i="6" s="1"/>
  <c r="H12" i="2"/>
  <c r="G22" i="2"/>
  <c r="H22" i="2"/>
  <c r="G15" i="6"/>
  <c r="F14" i="6"/>
  <c r="E12" i="6"/>
  <c r="H39" i="2" l="1"/>
  <c r="G39" i="2"/>
  <c r="G14" i="6"/>
  <c r="F12" i="6"/>
  <c r="G12" i="2"/>
  <c r="E11" i="6"/>
  <c r="G12" i="6" l="1"/>
  <c r="F11" i="6"/>
  <c r="G11" i="6" s="1"/>
</calcChain>
</file>

<file path=xl/sharedStrings.xml><?xml version="1.0" encoding="utf-8"?>
<sst xmlns="http://schemas.openxmlformats.org/spreadsheetml/2006/main" count="952" uniqueCount="455">
  <si>
    <t/>
  </si>
  <si>
    <t>A.</t>
  </si>
  <si>
    <t>RAČUN PRIHODA I RASHODA</t>
  </si>
  <si>
    <t>Rashodi poslovanja</t>
  </si>
  <si>
    <t>Rashodi za nabavu nefinancijske imovine</t>
  </si>
  <si>
    <t>B.</t>
  </si>
  <si>
    <t>RAČUN ZADUŽIVANJA/FINANCIRANJA</t>
  </si>
  <si>
    <t>RASPOLOŽIVA SREDSTVA IZ PRETHODNIH GODINA</t>
  </si>
  <si>
    <t>BROJ KONTA</t>
  </si>
  <si>
    <t>VRSTA PRIHODA / RASHODA</t>
  </si>
  <si>
    <t>A. RAČUN PRIHODA I RASHODA</t>
  </si>
  <si>
    <t>3</t>
  </si>
  <si>
    <t>31</t>
  </si>
  <si>
    <t>Rashodi za zaposlene</t>
  </si>
  <si>
    <t>311</t>
  </si>
  <si>
    <t>Plaće (Bruto)</t>
  </si>
  <si>
    <t>3111</t>
  </si>
  <si>
    <t>Plaće za redovan rad</t>
  </si>
  <si>
    <t>312</t>
  </si>
  <si>
    <t>Ostali rashodi za zaposlene</t>
  </si>
  <si>
    <t>3121</t>
  </si>
  <si>
    <t>313</t>
  </si>
  <si>
    <t>Doprinosi na plaće</t>
  </si>
  <si>
    <t>3132</t>
  </si>
  <si>
    <t>Doprinosi za obvezno zdravstveno osiguranje</t>
  </si>
  <si>
    <t>3133</t>
  </si>
  <si>
    <t>Doprinosi za obvezno osiguranje u slučaju nezaposlenosti</t>
  </si>
  <si>
    <t>32</t>
  </si>
  <si>
    <t>Materijalni rashodi</t>
  </si>
  <si>
    <t>321</t>
  </si>
  <si>
    <t>Naknade troškova zaposlenima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</si>
  <si>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</si>
  <si>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</si>
  <si>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</si>
  <si>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</si>
  <si>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</si>
  <si>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zaposlenika</t>
  </si>
  <si>
    <t>3214</t>
  </si>
  <si>
    <t>Ostale naknade troškova zaposlenima</t>
  </si>
  <si>
    <t>322</t>
  </si>
  <si>
    <t>Rashodi za materijal i energiju</t>
  </si>
  <si>
    <t>3221</t>
  </si>
  <si>
    <t>Uredski materijal i ostali materijalni rashodi</t>
  </si>
  <si>
    <t>3222</t>
  </si>
  <si>
    <t>Materijal i sirovine</t>
  </si>
  <si>
    <t>3223</t>
  </si>
  <si>
    <t>Energija</t>
  </si>
  <si>
    <t>3224</t>
  </si>
  <si>
    <t>Materijal i dijelovi za tekuće i investicijsko održavanje</t>
  </si>
  <si>
    <t>3225</t>
  </si>
  <si>
    <t>Sitni inventar i auto gume</t>
  </si>
  <si>
    <t>3227</t>
  </si>
  <si>
    <t>Službena, radna i zaštitna odjeća i obuća</t>
  </si>
  <si>
    <t>323</t>
  </si>
  <si>
    <t>Rashodi za usluge</t>
  </si>
  <si>
    <t>3231</t>
  </si>
  <si>
    <t>Usluge telefona, pošte i prijevoza</t>
  </si>
  <si>
    <t>3232</t>
  </si>
  <si>
    <t>Usluge tekućeg i investicijskog održavanja</t>
  </si>
  <si>
    <t>3233</t>
  </si>
  <si>
    <t>Usluge promidžbe i informiranja</t>
  </si>
  <si>
    <t>3234</t>
  </si>
  <si>
    <t>Komunalne usluge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</si>
  <si>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</si>
  <si>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</si>
  <si>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</si>
  <si>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</si>
  <si>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</si>
  <si>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</si>
  <si>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</si>
  <si>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</si>
  <si>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329</t>
  </si>
  <si>
    <t>Ostali nespomenuti rashodi poslovanja</t>
  </si>
  <si>
    <t>3292</t>
  </si>
  <si>
    <t>Premije osiguranja</t>
  </si>
  <si>
    <t>3295</t>
  </si>
  <si>
    <t>Pristojbe i naknade</t>
  </si>
  <si>
    <t>3299</t>
  </si>
  <si>
    <t>34</t>
  </si>
  <si>
    <t>Financijski rashodi</t>
  </si>
  <si>
    <t>342</t>
  </si>
  <si>
    <t>Kamate za primljene kredite i zajmove</t>
  </si>
  <si>
    <t>3422</t>
  </si>
  <si>
    <t>Kamate za primljene kredite i zajmove od kreditnih i ostalih financijskih institucija u javnom sekto</t>
  </si>
  <si>
    <t>343</t>
  </si>
  <si>
    <t>Ostali financijski rashodi</t>
  </si>
  <si>
    <t>3431</t>
  </si>
  <si>
    <t>Bankarske usluge i usluge platnog prometa</t>
  </si>
  <si>
    <t>3434</t>
  </si>
  <si>
    <t>Ostali nespomenuti financijski rashodi</t>
  </si>
  <si>
    <t>4</t>
  </si>
  <si>
    <t>42</t>
  </si>
  <si>
    <t>Rashodi za nabavu proizvedene dugotrajne imovine</t>
  </si>
  <si>
    <t>421</t>
  </si>
  <si>
    <t>Građevinski objekti</t>
  </si>
  <si>
    <t>422</t>
  </si>
  <si>
    <t>Postrojenja i oprema</t>
  </si>
  <si>
    <t>4221</t>
  </si>
  <si>
    <t>Uredska oprema i namještaj</t>
  </si>
  <si>
    <t>4223</t>
  </si>
  <si>
    <t>Oprema za održavanje i zaštitu</t>
  </si>
  <si>
    <t>4227</t>
  </si>
  <si>
    <t>Uređaji, strojevi i oprema za ostale namjene</t>
  </si>
  <si>
    <t>5</t>
  </si>
  <si>
    <t>Dječji vrtić "Pušlek" Marija Bistrica</t>
  </si>
  <si>
    <t xml:space="preserve"> </t>
  </si>
  <si>
    <t>Prihodi od imovine</t>
  </si>
  <si>
    <t>Prihodi od financijske imovine</t>
  </si>
  <si>
    <t>Prihodi po posebnim propisima</t>
  </si>
  <si>
    <t>Ostali nespomenuti prihodi</t>
  </si>
  <si>
    <t>Prihodi iz nadležnog proračuna</t>
  </si>
  <si>
    <t>Prihod od pruženih usluga</t>
  </si>
  <si>
    <t>Prihodi od prodaje proizvoda i robe te pruženih usluga</t>
  </si>
  <si>
    <t>Prihodi od prodaje proizvoda i robe te pruženih usluga i prihodi od donacija</t>
  </si>
  <si>
    <t>Pomoći iz inozemstva i od subjekata unutar općeg proračuna</t>
  </si>
  <si>
    <t>Pomoći proračunskim korisnicima iz proračuna koji  nije nadležan</t>
  </si>
  <si>
    <t>Tekuće pomoći proračuinskim korisnicima  iz proračuna koji nije nadležan</t>
  </si>
  <si>
    <t>Kamate na oročena sredstva i depozite po viđenju</t>
  </si>
  <si>
    <t>Donacije od pravnih i fizičkih osoba izvan općeg proračuna</t>
  </si>
  <si>
    <t>Tekuće donacije</t>
  </si>
  <si>
    <t>MANJAK IZ PRETHODNE GODINE</t>
  </si>
  <si>
    <t>VIŠAK IZ PRETHODNIH GODINA</t>
  </si>
  <si>
    <t>REZULTAT GODINE</t>
  </si>
  <si>
    <t>1.</t>
  </si>
  <si>
    <t>2.</t>
  </si>
  <si>
    <t>Ostali građevinski objekti</t>
  </si>
  <si>
    <t>Prijevozna sredstva</t>
  </si>
  <si>
    <t>Prijevozna sredstva u cestovnom prometu</t>
  </si>
  <si>
    <t>Račun / opis</t>
  </si>
  <si>
    <t>PRIHODI I RASHODI PREMA IZVORIMA FINANCIRANJA</t>
  </si>
  <si>
    <t>1</t>
  </si>
  <si>
    <t>2</t>
  </si>
  <si>
    <t xml:space="preserve"> SVEUKUPNI PRIHODI</t>
  </si>
  <si>
    <t>Izvor 1. Opći prihodi i primici</t>
  </si>
  <si>
    <t>Izvor 3. Vlastiti prihodi</t>
  </si>
  <si>
    <t>Izvor 4. Prihodi za posebne nemjene</t>
  </si>
  <si>
    <t>Izvor 5. Pomoći</t>
  </si>
  <si>
    <t>Izvor 6. Donacije</t>
  </si>
  <si>
    <t xml:space="preserve"> SVEUKUPNI RASHODI</t>
  </si>
  <si>
    <t xml:space="preserve">         Izvor 1.5. Prihodi iz nadležnog proračuna</t>
  </si>
  <si>
    <t xml:space="preserve">         Izvor 3.2. Najam</t>
  </si>
  <si>
    <t xml:space="preserve">         Izvor 5.5. Pomoći iz proračuna koji nije nadležan</t>
  </si>
  <si>
    <t xml:space="preserve">         Izvor 6.2. Donacije</t>
  </si>
  <si>
    <t xml:space="preserve">         Izvor 1.5. Prihodi iz nadležnog proračuna - oprema  (vrtić)</t>
  </si>
  <si>
    <t xml:space="preserve">         Izvor 4.4. Prihodi za posebne namjene - oprema (vrtić)</t>
  </si>
  <si>
    <t xml:space="preserve">         Izvor 5.5. Pomoći iz proračuna koji nije nadležan - materijal, energija, usluge (vrtić + predškola)</t>
  </si>
  <si>
    <t xml:space="preserve">         Izvor 6.2. Donacije - oprema (vrtić)</t>
  </si>
  <si>
    <t xml:space="preserve">         Izvor 3.2.  Najam - materijal + energija (vrtić)</t>
  </si>
  <si>
    <t xml:space="preserve">         Izvor 5.5. Pomoći iz proračuna koji nije nadležan - naknade (predškola)</t>
  </si>
  <si>
    <t xml:space="preserve">         Izvor 4.4. Prihod od uplate roditelja i dr.</t>
  </si>
  <si>
    <t>Racun/Opis</t>
  </si>
  <si>
    <t>B. RAČUN ZADUŽIVANJA FINANCIRANJA</t>
  </si>
  <si>
    <t>8 Primici od financijske imovine i zaduživanja</t>
  </si>
  <si>
    <t xml:space="preserve">84 Primici od zaduživanja                                                                              </t>
  </si>
  <si>
    <t xml:space="preserve">842 Primljeni krediti i zajmovi od kreditnih i ostalih financijskih institucija u javnom sektoru        </t>
  </si>
  <si>
    <t xml:space="preserve">8422 Primljeni krediti od kreditnih institucija u javnom sektoru                                         </t>
  </si>
  <si>
    <t xml:space="preserve">5 Izdaci za financijsku imovinu i otplate zajmova                                                     </t>
  </si>
  <si>
    <t xml:space="preserve">54 Izdaci za otplatu glavnice primljenih kredita i zajmova                                             </t>
  </si>
  <si>
    <t>542 Otplata glavnice primljenih kredita i zajmova od kreditnih i ostalih financijskih institucija u javn</t>
  </si>
  <si>
    <t xml:space="preserve">5422 Otplata glavnice primljenih kredita od kreditnih institucija u javnom sektoru                       </t>
  </si>
  <si>
    <t xml:space="preserve"> UKUPNI PRIMICI</t>
  </si>
  <si>
    <t>8. Namjenski primici</t>
  </si>
  <si>
    <t>8.4. Namjenski primici od zaduživanja- vrtić</t>
  </si>
  <si>
    <t xml:space="preserve"> UKUPNI IZDACI</t>
  </si>
  <si>
    <t>1. Opći prihodi i primici</t>
  </si>
  <si>
    <t xml:space="preserve">        1.5. Prihodi iz nadležnog proračuna - otplata kredita</t>
  </si>
  <si>
    <t>Proračunski korisnik</t>
  </si>
  <si>
    <t>28532</t>
  </si>
  <si>
    <t>DJEČJI VRTIĆ "PUŠLEK"</t>
  </si>
  <si>
    <t>Program</t>
  </si>
  <si>
    <t>1011</t>
  </si>
  <si>
    <t>PROGRAM PREDŠKOLSKOG ODGOJA</t>
  </si>
  <si>
    <t>Aktivnost</t>
  </si>
  <si>
    <t>A100003</t>
  </si>
  <si>
    <t xml:space="preserve">Izvor </t>
  </si>
  <si>
    <t>1.5.</t>
  </si>
  <si>
    <t>Opći prihodi i primici iz proračuna-PK</t>
  </si>
  <si>
    <t>R0098</t>
  </si>
  <si>
    <t>R0098B07</t>
  </si>
  <si>
    <t>Materijal i dijelovi za tekuće i investicijsko održavanje postrojenja i opreme</t>
  </si>
  <si>
    <t>R0098B01</t>
  </si>
  <si>
    <t>Sitni inventar</t>
  </si>
  <si>
    <t>R0098B2H</t>
  </si>
  <si>
    <t>Usluge tekućeg i investicijskog održavanja postrojenja i opreme</t>
  </si>
  <si>
    <t>R0098E4</t>
  </si>
  <si>
    <t>Kamate za primljene kredite</t>
  </si>
  <si>
    <t>3.2.</t>
  </si>
  <si>
    <t>vlastiti prihodi-dj.vrtić</t>
  </si>
  <si>
    <t>R0098C13</t>
  </si>
  <si>
    <t>Didaktika</t>
  </si>
  <si>
    <t>R0098C14</t>
  </si>
  <si>
    <t>Radni listovi</t>
  </si>
  <si>
    <t>R0098B2M</t>
  </si>
  <si>
    <t>Električna energija</t>
  </si>
  <si>
    <t>R0098B2O</t>
  </si>
  <si>
    <t>Plin</t>
  </si>
  <si>
    <t>4.4.</t>
  </si>
  <si>
    <t>Prihodi za posebne namjene-vrtić</t>
  </si>
  <si>
    <t>R00980</t>
  </si>
  <si>
    <t>R00981</t>
  </si>
  <si>
    <t>R00982</t>
  </si>
  <si>
    <t>Doprinosi za obvezno ZO</t>
  </si>
  <si>
    <t>R0098A</t>
  </si>
  <si>
    <t>R0098A1</t>
  </si>
  <si>
    <t>Naknada za prijevoz na posao i s posla</t>
  </si>
  <si>
    <t>R0098A11</t>
  </si>
  <si>
    <t>Seminari, simpoziji i savjetovanja</t>
  </si>
  <si>
    <t>R0098A10</t>
  </si>
  <si>
    <t>Naknada prijevoza za potrebe vrtića</t>
  </si>
  <si>
    <t>R0098B09</t>
  </si>
  <si>
    <t>Uredski materijal i ost.mat.rash</t>
  </si>
  <si>
    <t>R0098B15</t>
  </si>
  <si>
    <t>Stručna literatura</t>
  </si>
  <si>
    <t>R0098B16</t>
  </si>
  <si>
    <t>Materijal i sredstva za čišćenje i održavanje</t>
  </si>
  <si>
    <t>R0098B17</t>
  </si>
  <si>
    <t>Materijal za higijenske potrebe i njegu</t>
  </si>
  <si>
    <t>R0098B18</t>
  </si>
  <si>
    <t>Potrošni materijal za odg.obraz.rad</t>
  </si>
  <si>
    <t>R0098B19</t>
  </si>
  <si>
    <t>Potrošni materijal -igračke + slikovnice</t>
  </si>
  <si>
    <t>R0098B20</t>
  </si>
  <si>
    <t>Pedagoška dokumentacija</t>
  </si>
  <si>
    <t>R0098C12</t>
  </si>
  <si>
    <t>R0098B1</t>
  </si>
  <si>
    <t>Prehrana</t>
  </si>
  <si>
    <t>R0098B2</t>
  </si>
  <si>
    <t>R0098B2A</t>
  </si>
  <si>
    <t>R0098B2B</t>
  </si>
  <si>
    <t>Motorni benzin i dizel gorivo</t>
  </si>
  <si>
    <t>R0098B2I</t>
  </si>
  <si>
    <t>R0098B22</t>
  </si>
  <si>
    <t>R0098B2P</t>
  </si>
  <si>
    <t>R0098B24</t>
  </si>
  <si>
    <t>Usluge telefona, telefaksa,pošte</t>
  </si>
  <si>
    <t>R0098B2C</t>
  </si>
  <si>
    <t>Poštarina (pisma, tiskanice i sl.)</t>
  </si>
  <si>
    <t>R0098B25</t>
  </si>
  <si>
    <t>R0098B2D</t>
  </si>
  <si>
    <t>Usluge tekućeg i investicijskog održavanja prijevoznih sredstava</t>
  </si>
  <si>
    <t>R0098B2E</t>
  </si>
  <si>
    <t>Ostale usluge promidžbe i informiranja</t>
  </si>
  <si>
    <t>R0098B26</t>
  </si>
  <si>
    <t>Utrošak vode</t>
  </si>
  <si>
    <t>R0098BD1</t>
  </si>
  <si>
    <t>Iznošenje i odvoz smeća</t>
  </si>
  <si>
    <t>R0098BD2</t>
  </si>
  <si>
    <t>Deratizacija i dezinsekcija</t>
  </si>
  <si>
    <t>R0098BD3</t>
  </si>
  <si>
    <t>Ostale komunalne usluge</t>
  </si>
  <si>
    <t>R0098B27</t>
  </si>
  <si>
    <t>Ostale zdravstvene i veterinarske usluge</t>
  </si>
  <si>
    <t>R0099A1</t>
  </si>
  <si>
    <t>Usluge odvjetnika i pravnog savjetovanja</t>
  </si>
  <si>
    <t>R0098B28</t>
  </si>
  <si>
    <t>Ostale računalne usluge</t>
  </si>
  <si>
    <t>R0098B2F</t>
  </si>
  <si>
    <t>Usluge pri registraciji prijevoznih sredstava</t>
  </si>
  <si>
    <t>R0098BA</t>
  </si>
  <si>
    <t>Ostale nespomenute usluge</t>
  </si>
  <si>
    <t>R0098D</t>
  </si>
  <si>
    <t>Premije osiguranja ostale imovine</t>
  </si>
  <si>
    <t>R0098B2G</t>
  </si>
  <si>
    <t>Novčana naknada poslodavca zbog nezapošljavanja osoba s invaliditetom</t>
  </si>
  <si>
    <t>R0098B30</t>
  </si>
  <si>
    <t>R0098E1</t>
  </si>
  <si>
    <t>Usluge banke</t>
  </si>
  <si>
    <t>R0098E</t>
  </si>
  <si>
    <t>R0099</t>
  </si>
  <si>
    <t>Oprema</t>
  </si>
  <si>
    <t>5.5.</t>
  </si>
  <si>
    <t>Pomoći proračunskim korisnicima-Dječji vrtić</t>
  </si>
  <si>
    <t>R0098B</t>
  </si>
  <si>
    <t>R0098B02</t>
  </si>
  <si>
    <t>R0098B04</t>
  </si>
  <si>
    <t>R0098B2K</t>
  </si>
  <si>
    <t>R0098B06</t>
  </si>
  <si>
    <t>R0098B2L</t>
  </si>
  <si>
    <t>R0098B08</t>
  </si>
  <si>
    <t>R0098BA1</t>
  </si>
  <si>
    <t>R0098B2J</t>
  </si>
  <si>
    <t>6.2.</t>
  </si>
  <si>
    <t>Donacije</t>
  </si>
  <si>
    <t>A100004</t>
  </si>
  <si>
    <t>PROGRAM PREDŠKOLE</t>
  </si>
  <si>
    <t>R00980P</t>
  </si>
  <si>
    <t>Plaće za zaposlene-predškola</t>
  </si>
  <si>
    <t>R00980P1</t>
  </si>
  <si>
    <t>Ostali nenavedeni rashodi za zaposlene</t>
  </si>
  <si>
    <t>R009822P</t>
  </si>
  <si>
    <t>Doprinosi za zdravstveno osiguranje</t>
  </si>
  <si>
    <t>Naknade za smještaj na sl. putu</t>
  </si>
  <si>
    <t>R0098AP</t>
  </si>
  <si>
    <t>Naknade za prijevoz na posao i s posla</t>
  </si>
  <si>
    <t>Stručno usavršavanje</t>
  </si>
  <si>
    <t>Literatura (publikacije, časopisi, glasila, knjige i ostalo)</t>
  </si>
  <si>
    <t>R0098BB</t>
  </si>
  <si>
    <t>R0098BC</t>
  </si>
  <si>
    <t>R0098B56</t>
  </si>
  <si>
    <t>R0098B57</t>
  </si>
  <si>
    <t>R0098B58</t>
  </si>
  <si>
    <t>Ostali materijal i dijelovi za tekuće i investicijsko održavanje</t>
  </si>
  <si>
    <t>R0098B59</t>
  </si>
  <si>
    <t>R0098B7</t>
  </si>
  <si>
    <t>R0098B8</t>
  </si>
  <si>
    <t>R0098B9</t>
  </si>
  <si>
    <t>R0098B10</t>
  </si>
  <si>
    <t>R0098B11</t>
  </si>
  <si>
    <t>R0098B13</t>
  </si>
  <si>
    <t>Premije osiguranja imovine</t>
  </si>
  <si>
    <t>R0098D2</t>
  </si>
  <si>
    <t>R0098B12</t>
  </si>
  <si>
    <t>R0098B14</t>
  </si>
  <si>
    <t>R0098BD</t>
  </si>
  <si>
    <t>Potrošni materijal za odgoj.obraz.rad</t>
  </si>
  <si>
    <t>R0098BG</t>
  </si>
  <si>
    <t>Ostali materijal - RADNI LISTOVI</t>
  </si>
  <si>
    <t>R00980P2</t>
  </si>
  <si>
    <t>Ostali rashodi za službena putovanja</t>
  </si>
  <si>
    <t>R009845</t>
  </si>
  <si>
    <t>R009846</t>
  </si>
  <si>
    <t>R009847</t>
  </si>
  <si>
    <t>R0098B4</t>
  </si>
  <si>
    <t>Uredski materijal-predškola</t>
  </si>
  <si>
    <t>R0098B4A</t>
  </si>
  <si>
    <t>R0098BE</t>
  </si>
  <si>
    <t>Ostali materijal - IGRAČKE</t>
  </si>
  <si>
    <t>R0098BF</t>
  </si>
  <si>
    <t>R0098BH</t>
  </si>
  <si>
    <t>Ostali materijal - SLIKOVNICE</t>
  </si>
  <si>
    <t>R0098B5</t>
  </si>
  <si>
    <t>R0098B55</t>
  </si>
  <si>
    <t>R0098B51</t>
  </si>
  <si>
    <t>R0098B54</t>
  </si>
  <si>
    <t>R0098B53</t>
  </si>
  <si>
    <t>VRSTA RASHODA I IZDATAKA</t>
  </si>
  <si>
    <t>Rashodi poslovanja + rashodi za nabavu nefinanc. Imovine  3  +  4</t>
  </si>
  <si>
    <t>Stubička cesta 17c</t>
  </si>
  <si>
    <t>49246 Marija Bistrica</t>
  </si>
  <si>
    <t>OIB: 97644225367</t>
  </si>
  <si>
    <t>UKUPNI PRIHODI</t>
  </si>
  <si>
    <t>UKUPNI RASHODI</t>
  </si>
  <si>
    <t>VIŠAK/MANJAK</t>
  </si>
  <si>
    <t>6  Prihodi poslovanja</t>
  </si>
  <si>
    <t>7  Prihodi od prodaje nefinancijske imovine</t>
  </si>
  <si>
    <t>3  Rashodi poslovanja</t>
  </si>
  <si>
    <t>4  Rashodi za nabavu nefinancijske imovine</t>
  </si>
  <si>
    <t>8  Primici od financijske imovine i zaduživanja</t>
  </si>
  <si>
    <t>5  Izdaci za financijsku imovinu i otplate zajmova</t>
  </si>
  <si>
    <t>NETO ZADUŽIVANJE</t>
  </si>
  <si>
    <t xml:space="preserve">         Izvor 1.5. Prihodi iz nadležnog proračuna - materijal, energija, usluge i ostalo (vrtić + predškola)</t>
  </si>
  <si>
    <t xml:space="preserve">         Izvor 4.4. Prihodi za posebne namjene - materijal, energija, usluge i ostalo (vrtić + predškola)</t>
  </si>
  <si>
    <t>Ugovor o djelu</t>
  </si>
  <si>
    <t>Vlastiti izvori</t>
  </si>
  <si>
    <t>Rezultat poslovanja</t>
  </si>
  <si>
    <t>Višak/manjak prihoda</t>
  </si>
  <si>
    <t>Manjak iz prethodne godine</t>
  </si>
  <si>
    <t>Ostale zdravstvene i laboratorijske usluge</t>
  </si>
  <si>
    <t>BROJČANA OZNAKA I NAZIV</t>
  </si>
  <si>
    <t>09 - Obrazovanje</t>
  </si>
  <si>
    <t>091 -  Predškolsko i osnovno obrazovanje</t>
  </si>
  <si>
    <t xml:space="preserve">        0911 - Predškolsko obrazovanje</t>
  </si>
  <si>
    <t>Rashodi prema funkcijskoj klasifikaciji za razdoblje</t>
  </si>
  <si>
    <t xml:space="preserve">         Izvor 1.5. Prihodi iz nadležnog proračuna - kamate za kredit</t>
  </si>
  <si>
    <t>Ostale usluge komunikacije i prijevoza</t>
  </si>
  <si>
    <t>Ostali materijal za potrebe redovnog poslovanja</t>
  </si>
  <si>
    <t>9</t>
  </si>
  <si>
    <t>92</t>
  </si>
  <si>
    <t>922</t>
  </si>
  <si>
    <t>9221</t>
  </si>
  <si>
    <t>R009801</t>
  </si>
  <si>
    <t>Reprezentacija</t>
  </si>
  <si>
    <t>R009802</t>
  </si>
  <si>
    <t>Indeks</t>
  </si>
  <si>
    <t>4=3/2*100</t>
  </si>
  <si>
    <t>Auto gume</t>
  </si>
  <si>
    <t>Premije osiguranja prijevoznih sredstava</t>
  </si>
  <si>
    <t>R0098BX</t>
  </si>
  <si>
    <t>R0099A3</t>
  </si>
  <si>
    <t>R0098E6</t>
  </si>
  <si>
    <t>R0098BZ</t>
  </si>
  <si>
    <t>R0099A8</t>
  </si>
  <si>
    <t>R0099A9</t>
  </si>
  <si>
    <t>R0099A10</t>
  </si>
  <si>
    <t>R0099A11</t>
  </si>
  <si>
    <t>R0098BI</t>
  </si>
  <si>
    <t>6</t>
  </si>
  <si>
    <t>INDEKS  4/1*100</t>
  </si>
  <si>
    <t>INDEKS  4/3*100</t>
  </si>
  <si>
    <t>Kapitalne donacije</t>
  </si>
  <si>
    <t>INDEKS  4/1</t>
  </si>
  <si>
    <t>INDEKS  4/3</t>
  </si>
  <si>
    <t>Indeks  4/1*100</t>
  </si>
  <si>
    <t>Indeks  4/3*100</t>
  </si>
  <si>
    <t>Indeks 4/1*100</t>
  </si>
  <si>
    <t>Indeks 4/3*100</t>
  </si>
  <si>
    <t xml:space="preserve">Temeljem odredbe članka 86.  stavak 3. Zakona o proračunu (NN 144/21.), članka 52. stavak 7. Pravilnika o polugodišnjem i godišnjem izvještaju  </t>
  </si>
  <si>
    <t>o izvršenju proračuna i financijskog plana te odredbe članka 87. Statuta Dječjeg vrtića "Pušlek" Marija Bistrica Upravno vijeće</t>
  </si>
  <si>
    <t>Plaće za prekovremeni rad</t>
  </si>
  <si>
    <t>Uredski materijal i ost.mat.rash + slikovnice</t>
  </si>
  <si>
    <t>Uredski materijal i ost.mat.rash + didaktika</t>
  </si>
  <si>
    <t>Ostala oprema</t>
  </si>
  <si>
    <t xml:space="preserve">Prihodi poslovanja     </t>
  </si>
  <si>
    <t>Višak prihoda poslovanja iz prethodnih godina</t>
  </si>
  <si>
    <t>SVEUKUPNI PRIHODI I PRIMICI SA UKLJUČENIM VIŠKOM POSLOVANJA IZ PRETHODNIH GODINA</t>
  </si>
  <si>
    <t>Zakupnine i najamnine</t>
  </si>
  <si>
    <t xml:space="preserve">         Izvor 1.5. Prihodi iz nadležnog proračuna - plaće, doprinosi i naknade (vrtić + predškola)</t>
  </si>
  <si>
    <t xml:space="preserve">         Izvor 4.4. Prihodi za posebne namjene - plaće, doprinosi  i naknade (vrtić)</t>
  </si>
  <si>
    <t xml:space="preserve">         Izvor 6.2. Donacije - materijal,  didaktika i ostalo (vrtić)</t>
  </si>
  <si>
    <t>Tečajevi i stručni ispiti</t>
  </si>
  <si>
    <t>Potrošni mat. za odg.obr. Rad</t>
  </si>
  <si>
    <t>Komunalne usluge-voda, smeće, deratizacija</t>
  </si>
  <si>
    <t>IZVRŠENO 31.12.2024.</t>
  </si>
  <si>
    <t>REBALANS 2025.</t>
  </si>
  <si>
    <t>TEKUĆI PLAN 2025.</t>
  </si>
  <si>
    <t>IZVRŠENJE 31.12.2025.</t>
  </si>
  <si>
    <t>IZVRŠENO       2024.</t>
  </si>
  <si>
    <t>Nematerijalna proizvedena imovina</t>
  </si>
  <si>
    <t>Ulaganja u računalne programe</t>
  </si>
  <si>
    <t xml:space="preserve">Prijedlog godišnjeg izvještaja o izvršenju financijskog plana - Prihodi i rashodi prema izvorima financiranja </t>
  </si>
  <si>
    <t xml:space="preserve">za razdoblje od 01.01.2025. do 31.12.2025.  -  Opći dio </t>
  </si>
  <si>
    <t>Izvršenje   2024.</t>
  </si>
  <si>
    <t>Rebalans 2025.</t>
  </si>
  <si>
    <t>Tekući plan 2025.</t>
  </si>
  <si>
    <t>Izvršenje 31.12.2025.</t>
  </si>
  <si>
    <t xml:space="preserve"> od 01.01.2025. do 31.12.2025.</t>
  </si>
  <si>
    <t>Izvršenje 2024.</t>
  </si>
  <si>
    <t xml:space="preserve">Prijedlog godišnjeg izvještaja o izvršenju financijskog plana po programima, aktivnostima, ekonomskoj klasifikaciji i izvorima financiranja </t>
  </si>
  <si>
    <r>
      <rPr>
        <i/>
        <u/>
        <sz val="11"/>
        <color rgb="FF000000"/>
        <rFont val="Arial"/>
        <family val="2"/>
        <charset val="238"/>
      </rPr>
      <t xml:space="preserve">- Posebni dio </t>
    </r>
    <r>
      <rPr>
        <sz val="11"/>
        <color rgb="FF000000"/>
        <rFont val="Arial"/>
        <family val="2"/>
        <charset val="238"/>
      </rPr>
      <t xml:space="preserve">    za razdoblje od 1.1.2025. do 31.12.2025.</t>
    </r>
  </si>
  <si>
    <t>Javnobilježničke pristojbe</t>
  </si>
  <si>
    <t>Ostale usluge za komunikaciju i prijevoz</t>
  </si>
  <si>
    <t>R009803</t>
  </si>
  <si>
    <t>R0155</t>
  </si>
  <si>
    <t>R0098B2R</t>
  </si>
  <si>
    <t>R00994</t>
  </si>
  <si>
    <t>R0098E8</t>
  </si>
  <si>
    <t>R009807</t>
  </si>
  <si>
    <t>R0099A21</t>
  </si>
  <si>
    <t>R009808</t>
  </si>
  <si>
    <t>R0098D4</t>
  </si>
  <si>
    <t>R0160</t>
  </si>
  <si>
    <t>R0098D5</t>
  </si>
  <si>
    <t>R0099A6</t>
  </si>
  <si>
    <t>R0098D6</t>
  </si>
  <si>
    <t>R0098D7</t>
  </si>
  <si>
    <t>R009814</t>
  </si>
  <si>
    <t>Prijedlog godišnjeg izvještaja o izvršenju financijskog plana - Račun zaduživanja/financiranja prema ekonomskoj klasifikaciji</t>
  </si>
  <si>
    <t>Za razdoblje od 01.01.2025. do 31.12.2025.</t>
  </si>
  <si>
    <t>Prijedlog godišnjeg izvještaja o izvršenju financijskog plana  - Račun zaduživanja/financiranja prema izvorima financiranja</t>
  </si>
  <si>
    <t>za razdoblje od 01.01.2025. do 31.12.2025.</t>
  </si>
  <si>
    <t>Izvorni plan 2025.</t>
  </si>
  <si>
    <t xml:space="preserve">(na razini razreda,skupine, podskupine i odjeljka)  za razdoblje od 01.01.2025. do 31.12.2025.  - Opći dio </t>
  </si>
  <si>
    <t xml:space="preserve">Prijedlog godišnjeg izvještaja o izvršenju financijskog plana - Prihodi i rashodi prema ekonomskoj klasifikaciji </t>
  </si>
  <si>
    <t>Prijedlog godišnjeg izvještaja o izvršenju  financijskog plana DV "Pušlek" Marija Bistrica- Opći dio - Sažetak</t>
  </si>
  <si>
    <t>Dječjeg vrtića "Pušlek" Marija Bistrica na 12.  sjednici održanoj 26. ožujka 2026. godine  usvaja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</si>
</sst>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1A]#,##0.00;\-\ #,##0.00"/>
  </numFmts>
  <fonts count="4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9.75"/>
      <color rgb="FF000000"/>
      <name val="Arial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name val="Calibri"/>
      <family val="2"/>
      <scheme val="minor"/>
    </font>
    <font>
      <b/>
      <sz val="10"/>
      <name val="Arial"/>
      <family val="2"/>
      <charset val="238"/>
    </font>
    <font>
      <sz val="9"/>
      <name val="Calibri"/>
      <family val="2"/>
      <charset val="238"/>
    </font>
    <font>
      <b/>
      <sz val="9"/>
      <color rgb="FF000000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9"/>
      <color rgb="FFFFFFFF"/>
      <name val="Arial"/>
    </font>
    <font>
      <b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i/>
      <sz val="9"/>
      <color rgb="FF000000"/>
      <name val="Arial"/>
      <family val="2"/>
      <charset val="238"/>
    </font>
    <font>
      <i/>
      <u/>
      <sz val="11"/>
      <color rgb="FF00000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i/>
      <sz val="9"/>
      <color rgb="FF00000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b/>
      <sz val="10"/>
      <color rgb="FFFFFFFF"/>
      <name val="Arial"/>
      <family val="2"/>
      <charset val="238"/>
    </font>
    <font>
      <sz val="9"/>
      <color rgb="FF000000"/>
      <name val="Arial"/>
      <family val="2"/>
    </font>
    <font>
      <i/>
      <sz val="10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191970"/>
      </patternFill>
    </fill>
    <fill>
      <patternFill patternType="solid">
        <fgColor theme="0"/>
        <bgColor rgb="FF808080"/>
      </patternFill>
    </fill>
    <fill>
      <patternFill patternType="solid">
        <fgColor theme="1" tint="0.499984740745262"/>
        <bgColor rgb="FF19197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3535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8000"/>
      </patternFill>
    </fill>
    <fill>
      <patternFill patternType="solid">
        <fgColor theme="0" tint="-0.34998626667073579"/>
        <bgColor rgb="FF3535FF"/>
      </patternFill>
    </fill>
    <fill>
      <patternFill patternType="solid">
        <fgColor theme="0" tint="-0.34998626667073579"/>
        <bgColor rgb="FFFF8000"/>
      </patternFill>
    </fill>
    <fill>
      <patternFill patternType="solid">
        <fgColor theme="9"/>
        <bgColor rgb="FF0080C0"/>
      </patternFill>
    </fill>
    <fill>
      <patternFill patternType="solid">
        <fgColor theme="9"/>
        <bgColor rgb="FF3535FF"/>
      </patternFill>
    </fill>
    <fill>
      <patternFill patternType="solid">
        <fgColor rgb="FFFFFF00"/>
        <bgColor rgb="FFFEDE01"/>
      </patternFill>
    </fill>
    <fill>
      <patternFill patternType="solid">
        <fgColor rgb="FFFFFF00"/>
        <bgColor rgb="FF3535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rgb="FF191970"/>
      </patternFill>
    </fill>
    <fill>
      <patternFill patternType="solid">
        <fgColor rgb="FF96969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/>
        <bgColor rgb="FF191970"/>
      </patternFill>
    </fill>
    <fill>
      <patternFill patternType="solid">
        <fgColor theme="5" tint="0.59999389629810485"/>
        <bgColor rgb="FF191970"/>
      </patternFill>
    </fill>
  </fills>
  <borders count="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264">
    <xf numFmtId="0" fontId="1" fillId="0" borderId="0" xfId="0" applyFont="1"/>
    <xf numFmtId="0" fontId="4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left" wrapText="1" readingOrder="1"/>
    </xf>
    <xf numFmtId="0" fontId="4" fillId="0" borderId="1" xfId="1" applyFont="1" applyBorder="1" applyAlignment="1">
      <alignment vertical="top" wrapText="1" readingOrder="1"/>
    </xf>
    <xf numFmtId="0" fontId="3" fillId="0" borderId="2" xfId="1" applyFont="1" applyBorder="1" applyAlignment="1">
      <alignment vertical="top" wrapText="1" readingOrder="1"/>
    </xf>
    <xf numFmtId="0" fontId="6" fillId="0" borderId="1" xfId="1" applyFont="1" applyBorder="1" applyAlignment="1">
      <alignment vertical="top" wrapText="1" readingOrder="1"/>
    </xf>
    <xf numFmtId="164" fontId="14" fillId="2" borderId="1" xfId="1" applyNumberFormat="1" applyFont="1" applyFill="1" applyBorder="1" applyAlignment="1">
      <alignment horizontal="right" vertical="top" wrapText="1" readingOrder="1"/>
    </xf>
    <xf numFmtId="164" fontId="9" fillId="2" borderId="1" xfId="1" applyNumberFormat="1" applyFont="1" applyFill="1" applyBorder="1" applyAlignment="1">
      <alignment horizontal="right" vertical="top" wrapText="1" readingOrder="1"/>
    </xf>
    <xf numFmtId="0" fontId="2" fillId="3" borderId="1" xfId="1" applyFont="1" applyFill="1" applyBorder="1" applyAlignment="1">
      <alignment horizontal="left" vertical="top" wrapText="1" readingOrder="1"/>
    </xf>
    <xf numFmtId="0" fontId="9" fillId="3" borderId="1" xfId="1" applyFont="1" applyFill="1" applyBorder="1" applyAlignment="1">
      <alignment vertical="top" wrapText="1" readingOrder="1"/>
    </xf>
    <xf numFmtId="164" fontId="2" fillId="3" borderId="1" xfId="1" applyNumberFormat="1" applyFont="1" applyFill="1" applyBorder="1" applyAlignment="1">
      <alignment horizontal="right" vertical="top" wrapText="1" readingOrder="1"/>
    </xf>
    <xf numFmtId="0" fontId="3" fillId="3" borderId="1" xfId="1" applyFont="1" applyFill="1" applyBorder="1" applyAlignment="1">
      <alignment horizontal="left" vertical="top" wrapText="1" readingOrder="1"/>
    </xf>
    <xf numFmtId="0" fontId="13" fillId="3" borderId="1" xfId="1" applyFont="1" applyFill="1" applyBorder="1" applyAlignment="1">
      <alignment vertical="top" wrapText="1" readingOrder="1"/>
    </xf>
    <xf numFmtId="164" fontId="3" fillId="3" borderId="1" xfId="1" applyNumberFormat="1" applyFont="1" applyFill="1" applyBorder="1" applyAlignment="1">
      <alignment horizontal="right" vertical="top" wrapText="1" readingOrder="1"/>
    </xf>
    <xf numFmtId="164" fontId="3" fillId="3" borderId="1" xfId="1" applyNumberFormat="1" applyFont="1" applyFill="1" applyBorder="1" applyAlignment="1">
      <alignment vertical="top" wrapText="1" readingOrder="1"/>
    </xf>
    <xf numFmtId="0" fontId="2" fillId="3" borderId="1" xfId="1" applyFont="1" applyFill="1" applyBorder="1" applyAlignment="1">
      <alignment vertical="top" wrapText="1" readingOrder="1"/>
    </xf>
    <xf numFmtId="0" fontId="9" fillId="3" borderId="1" xfId="1" applyFont="1" applyFill="1" applyBorder="1" applyAlignment="1">
      <alignment horizontal="left" vertical="top" wrapText="1" readingOrder="1"/>
    </xf>
    <xf numFmtId="164" fontId="9" fillId="3" borderId="1" xfId="1" applyNumberFormat="1" applyFont="1" applyFill="1" applyBorder="1" applyAlignment="1">
      <alignment horizontal="right" vertical="top" wrapText="1" readingOrder="1"/>
    </xf>
    <xf numFmtId="0" fontId="13" fillId="3" borderId="1" xfId="1" applyFont="1" applyFill="1" applyBorder="1" applyAlignment="1">
      <alignment horizontal="left" vertical="top" wrapText="1" readingOrder="1"/>
    </xf>
    <xf numFmtId="164" fontId="13" fillId="3" borderId="1" xfId="1" applyNumberFormat="1" applyFont="1" applyFill="1" applyBorder="1" applyAlignment="1">
      <alignment horizontal="right" vertical="top" wrapText="1" readingOrder="1"/>
    </xf>
    <xf numFmtId="164" fontId="13" fillId="2" borderId="1" xfId="1" applyNumberFormat="1" applyFont="1" applyFill="1" applyBorder="1" applyAlignment="1">
      <alignment horizontal="right" vertical="top" wrapText="1" readingOrder="1"/>
    </xf>
    <xf numFmtId="49" fontId="15" fillId="2" borderId="1" xfId="1" applyNumberFormat="1" applyFont="1" applyFill="1" applyBorder="1" applyAlignment="1">
      <alignment horizontal="left" vertical="center" wrapText="1" readingOrder="1"/>
    </xf>
    <xf numFmtId="4" fontId="15" fillId="2" borderId="1" xfId="1" applyNumberFormat="1" applyFont="1" applyFill="1" applyBorder="1" applyAlignment="1">
      <alignment wrapText="1" readingOrder="1"/>
    </xf>
    <xf numFmtId="0" fontId="3" fillId="3" borderId="1" xfId="1" applyFont="1" applyFill="1" applyBorder="1" applyAlignment="1">
      <alignment vertical="top" wrapText="1" readingOrder="1"/>
    </xf>
    <xf numFmtId="164" fontId="12" fillId="2" borderId="1" xfId="1" applyNumberFormat="1" applyFont="1" applyFill="1" applyBorder="1" applyAlignment="1">
      <alignment horizontal="right" vertical="top" wrapText="1" readingOrder="1"/>
    </xf>
    <xf numFmtId="164" fontId="3" fillId="2" borderId="1" xfId="1" applyNumberFormat="1" applyFont="1" applyFill="1" applyBorder="1" applyAlignment="1">
      <alignment horizontal="right" vertical="top" wrapText="1" readingOrder="1"/>
    </xf>
    <xf numFmtId="0" fontId="2" fillId="0" borderId="1" xfId="1" applyFont="1" applyBorder="1" applyAlignment="1">
      <alignment vertical="top" wrapText="1" readingOrder="1"/>
    </xf>
    <xf numFmtId="164" fontId="2" fillId="0" borderId="1" xfId="1" applyNumberFormat="1" applyFont="1" applyBorder="1" applyAlignment="1">
      <alignment horizontal="right" vertical="top" wrapText="1" readingOrder="1"/>
    </xf>
    <xf numFmtId="0" fontId="3" fillId="0" borderId="1" xfId="1" applyFont="1" applyBorder="1" applyAlignment="1">
      <alignment vertical="top" wrapText="1" readingOrder="1"/>
    </xf>
    <xf numFmtId="164" fontId="3" fillId="0" borderId="1" xfId="1" applyNumberFormat="1" applyFont="1" applyBorder="1" applyAlignment="1">
      <alignment horizontal="right" vertical="top" wrapText="1" readingOrder="1"/>
    </xf>
    <xf numFmtId="164" fontId="3" fillId="0" borderId="1" xfId="1" applyNumberFormat="1" applyFont="1" applyBorder="1" applyAlignment="1">
      <alignment vertical="top" wrapText="1" readingOrder="1"/>
    </xf>
    <xf numFmtId="0" fontId="3" fillId="0" borderId="1" xfId="1" applyFont="1" applyBorder="1" applyAlignment="1">
      <alignment horizontal="left" vertical="top" wrapText="1" readingOrder="1"/>
    </xf>
    <xf numFmtId="0" fontId="13" fillId="0" borderId="1" xfId="1" applyFont="1" applyBorder="1" applyAlignment="1">
      <alignment vertical="top" wrapText="1" readingOrder="1"/>
    </xf>
    <xf numFmtId="0" fontId="18" fillId="0" borderId="0" xfId="0" applyFont="1" applyAlignment="1">
      <alignment horizontal="center"/>
    </xf>
    <xf numFmtId="0" fontId="18" fillId="0" borderId="1" xfId="0" applyFont="1" applyBorder="1" applyAlignment="1">
      <alignment horizontal="center"/>
    </xf>
    <xf numFmtId="4" fontId="10" fillId="2" borderId="0" xfId="0" applyNumberFormat="1" applyFont="1" applyFill="1" applyAlignment="1">
      <alignment horizontal="right"/>
    </xf>
    <xf numFmtId="4" fontId="17" fillId="4" borderId="1" xfId="1" applyNumberFormat="1" applyFont="1" applyFill="1" applyBorder="1" applyAlignment="1">
      <alignment horizontal="right" vertical="top" wrapText="1" readingOrder="1"/>
    </xf>
    <xf numFmtId="4" fontId="17" fillId="3" borderId="1" xfId="1" applyNumberFormat="1" applyFont="1" applyFill="1" applyBorder="1" applyAlignment="1">
      <alignment horizontal="right" vertical="top" wrapText="1" readingOrder="1"/>
    </xf>
    <xf numFmtId="0" fontId="18" fillId="0" borderId="2" xfId="0" applyFont="1" applyBorder="1" applyAlignment="1">
      <alignment horizontal="center"/>
    </xf>
    <xf numFmtId="49" fontId="15" fillId="0" borderId="1" xfId="1" applyNumberFormat="1" applyFont="1" applyBorder="1" applyAlignment="1">
      <alignment horizontal="center" vertical="top" wrapText="1" readingOrder="1"/>
    </xf>
    <xf numFmtId="49" fontId="3" fillId="0" borderId="1" xfId="1" applyNumberFormat="1" applyFont="1" applyBorder="1" applyAlignment="1">
      <alignment horizontal="center" vertical="top" wrapText="1" readingOrder="1"/>
    </xf>
    <xf numFmtId="49" fontId="13" fillId="0" borderId="1" xfId="1" applyNumberFormat="1" applyFont="1" applyBorder="1" applyAlignment="1">
      <alignment horizontal="center" vertical="top" wrapText="1" readingOrder="1"/>
    </xf>
    <xf numFmtId="0" fontId="5" fillId="0" borderId="1" xfId="1" applyFont="1" applyBorder="1" applyAlignment="1">
      <alignment horizontal="center" vertical="top" wrapText="1" readingOrder="1"/>
    </xf>
    <xf numFmtId="4" fontId="4" fillId="0" borderId="1" xfId="1" applyNumberFormat="1" applyFont="1" applyBorder="1" applyAlignment="1">
      <alignment horizontal="center" vertical="top" wrapText="1" readingOrder="1"/>
    </xf>
    <xf numFmtId="4" fontId="5" fillId="0" borderId="1" xfId="1" applyNumberFormat="1" applyFont="1" applyBorder="1" applyAlignment="1">
      <alignment horizontal="center" vertical="top" wrapText="1" readingOrder="1"/>
    </xf>
    <xf numFmtId="0" fontId="19" fillId="0" borderId="1" xfId="1" applyFont="1" applyBorder="1" applyAlignment="1">
      <alignment vertical="top" wrapText="1" readingOrder="1"/>
    </xf>
    <xf numFmtId="4" fontId="15" fillId="0" borderId="1" xfId="1" applyNumberFormat="1" applyFont="1" applyBorder="1" applyAlignment="1">
      <alignment horizontal="right" vertical="top" wrapText="1" readingOrder="1"/>
    </xf>
    <xf numFmtId="4" fontId="15" fillId="0" borderId="1" xfId="1" applyNumberFormat="1" applyFont="1" applyBorder="1" applyAlignment="1">
      <alignment horizontal="right" wrapText="1" readingOrder="1"/>
    </xf>
    <xf numFmtId="0" fontId="15" fillId="0" borderId="0" xfId="1" applyFont="1" applyAlignment="1">
      <alignment horizontal="center" wrapText="1" readingOrder="1"/>
    </xf>
    <xf numFmtId="4" fontId="2" fillId="3" borderId="1" xfId="1" applyNumberFormat="1" applyFont="1" applyFill="1" applyBorder="1" applyAlignment="1">
      <alignment horizontal="right" vertical="top" wrapText="1" readingOrder="1"/>
    </xf>
    <xf numFmtId="4" fontId="13" fillId="3" borderId="1" xfId="1" applyNumberFormat="1" applyFont="1" applyFill="1" applyBorder="1" applyAlignment="1">
      <alignment vertical="top" wrapText="1" readingOrder="1"/>
    </xf>
    <xf numFmtId="4" fontId="9" fillId="3" borderId="1" xfId="1" applyNumberFormat="1" applyFont="1" applyFill="1" applyBorder="1" applyAlignment="1">
      <alignment horizontal="right" vertical="top" wrapText="1" readingOrder="1"/>
    </xf>
    <xf numFmtId="4" fontId="14" fillId="2" borderId="1" xfId="1" applyNumberFormat="1" applyFont="1" applyFill="1" applyBorder="1" applyAlignment="1">
      <alignment horizontal="right" vertical="top" wrapText="1" readingOrder="1"/>
    </xf>
    <xf numFmtId="4" fontId="9" fillId="2" borderId="1" xfId="1" applyNumberFormat="1" applyFont="1" applyFill="1" applyBorder="1" applyAlignment="1">
      <alignment horizontal="right" vertical="top" wrapText="1" readingOrder="1"/>
    </xf>
    <xf numFmtId="4" fontId="3" fillId="3" borderId="1" xfId="1" applyNumberFormat="1" applyFont="1" applyFill="1" applyBorder="1" applyAlignment="1">
      <alignment vertical="top" wrapText="1" readingOrder="1"/>
    </xf>
    <xf numFmtId="4" fontId="3" fillId="0" borderId="1" xfId="1" applyNumberFormat="1" applyFont="1" applyBorder="1" applyAlignment="1">
      <alignment vertical="top" wrapText="1" readingOrder="1"/>
    </xf>
    <xf numFmtId="0" fontId="17" fillId="4" borderId="1" xfId="1" applyFont="1" applyFill="1" applyBorder="1" applyAlignment="1">
      <alignment vertical="top" wrapText="1" readingOrder="1"/>
    </xf>
    <xf numFmtId="0" fontId="4" fillId="0" borderId="1" xfId="1" applyFont="1" applyBorder="1" applyAlignment="1">
      <alignment horizontal="left" vertical="center" wrapText="1" readingOrder="1"/>
    </xf>
    <xf numFmtId="0" fontId="4" fillId="0" borderId="1" xfId="1" applyFont="1" applyBorder="1" applyAlignment="1">
      <alignment horizontal="left" wrapText="1" readingOrder="1"/>
    </xf>
    <xf numFmtId="0" fontId="19" fillId="0" borderId="1" xfId="1" applyFont="1" applyBorder="1" applyAlignment="1">
      <alignment horizontal="center" vertical="top" wrapText="1" readingOrder="1"/>
    </xf>
    <xf numFmtId="0" fontId="19" fillId="0" borderId="1" xfId="1" applyFont="1" applyBorder="1" applyAlignment="1">
      <alignment vertical="center" wrapText="1" readingOrder="1"/>
    </xf>
    <xf numFmtId="0" fontId="1" fillId="0" borderId="0" xfId="0" applyFont="1" applyAlignment="1">
      <alignment horizontal="left"/>
    </xf>
    <xf numFmtId="0" fontId="9" fillId="0" borderId="1" xfId="1" applyFont="1" applyBorder="1" applyAlignment="1">
      <alignment horizontal="left" vertical="top" wrapText="1" readingOrder="1"/>
    </xf>
    <xf numFmtId="0" fontId="10" fillId="0" borderId="0" xfId="0" applyFont="1"/>
    <xf numFmtId="0" fontId="9" fillId="0" borderId="1" xfId="1" applyFont="1" applyBorder="1" applyAlignment="1">
      <alignment vertical="top" wrapText="1" readingOrder="1"/>
    </xf>
    <xf numFmtId="4" fontId="9" fillId="0" borderId="1" xfId="1" applyNumberFormat="1" applyFont="1" applyBorder="1" applyAlignment="1">
      <alignment vertical="top" wrapText="1" readingOrder="1"/>
    </xf>
    <xf numFmtId="0" fontId="1" fillId="0" borderId="1" xfId="0" applyFont="1" applyBorder="1" applyAlignment="1">
      <alignment horizontal="left"/>
    </xf>
    <xf numFmtId="0" fontId="10" fillId="0" borderId="1" xfId="0" applyFont="1" applyBorder="1"/>
    <xf numFmtId="4" fontId="1" fillId="0" borderId="1" xfId="0" applyNumberFormat="1" applyFont="1" applyBorder="1"/>
    <xf numFmtId="0" fontId="7" fillId="5" borderId="1" xfId="1" applyFont="1" applyFill="1" applyBorder="1" applyAlignment="1">
      <alignment horizontal="left" vertical="top" wrapText="1" readingOrder="1"/>
    </xf>
    <xf numFmtId="0" fontId="7" fillId="5" borderId="1" xfId="1" applyFont="1" applyFill="1" applyBorder="1" applyAlignment="1">
      <alignment vertical="top" wrapText="1" readingOrder="1"/>
    </xf>
    <xf numFmtId="4" fontId="7" fillId="5" borderId="1" xfId="1" applyNumberFormat="1" applyFont="1" applyFill="1" applyBorder="1" applyAlignment="1">
      <alignment horizontal="right" vertical="top" wrapText="1" readingOrder="1"/>
    </xf>
    <xf numFmtId="164" fontId="7" fillId="5" borderId="1" xfId="1" applyNumberFormat="1" applyFont="1" applyFill="1" applyBorder="1" applyAlignment="1">
      <alignment horizontal="right" vertical="top" wrapText="1" readingOrder="1"/>
    </xf>
    <xf numFmtId="4" fontId="17" fillId="5" borderId="1" xfId="1" applyNumberFormat="1" applyFont="1" applyFill="1" applyBorder="1" applyAlignment="1">
      <alignment horizontal="right" vertical="top" wrapText="1" readingOrder="1"/>
    </xf>
    <xf numFmtId="0" fontId="0" fillId="0" borderId="0" xfId="0"/>
    <xf numFmtId="4" fontId="17" fillId="2" borderId="3" xfId="0" applyNumberFormat="1" applyFont="1" applyFill="1" applyBorder="1"/>
    <xf numFmtId="4" fontId="22" fillId="2" borderId="3" xfId="0" applyNumberFormat="1" applyFont="1" applyFill="1" applyBorder="1"/>
    <xf numFmtId="164" fontId="26" fillId="8" borderId="1" xfId="1" applyNumberFormat="1" applyFont="1" applyFill="1" applyBorder="1" applyAlignment="1">
      <alignment horizontal="right" vertical="center" wrapText="1" readingOrder="1"/>
    </xf>
    <xf numFmtId="0" fontId="4" fillId="9" borderId="1" xfId="1" applyFont="1" applyFill="1" applyBorder="1" applyAlignment="1">
      <alignment horizontal="left" vertical="center" wrapText="1" readingOrder="1"/>
    </xf>
    <xf numFmtId="0" fontId="4" fillId="9" borderId="1" xfId="1" applyFont="1" applyFill="1" applyBorder="1" applyAlignment="1">
      <alignment vertical="center" wrapText="1" readingOrder="1"/>
    </xf>
    <xf numFmtId="164" fontId="4" fillId="0" borderId="1" xfId="1" applyNumberFormat="1" applyFont="1" applyBorder="1" applyAlignment="1">
      <alignment horizontal="right" vertical="center" wrapText="1" readingOrder="1"/>
    </xf>
    <xf numFmtId="0" fontId="4" fillId="0" borderId="1" xfId="1" applyFont="1" applyBorder="1" applyAlignment="1">
      <alignment vertical="center" wrapText="1" readingOrder="1"/>
    </xf>
    <xf numFmtId="0" fontId="5" fillId="0" borderId="1" xfId="1" applyFont="1" applyBorder="1" applyAlignment="1">
      <alignment horizontal="left" vertical="center" wrapText="1" readingOrder="1"/>
    </xf>
    <xf numFmtId="0" fontId="5" fillId="0" borderId="1" xfId="1" applyFont="1" applyBorder="1" applyAlignment="1">
      <alignment vertical="center" wrapText="1" readingOrder="1"/>
    </xf>
    <xf numFmtId="164" fontId="5" fillId="0" borderId="1" xfId="1" applyNumberFormat="1" applyFont="1" applyBorder="1" applyAlignment="1">
      <alignment horizontal="right" vertical="center" wrapText="1" readingOrder="1"/>
    </xf>
    <xf numFmtId="164" fontId="5" fillId="0" borderId="1" xfId="1" applyNumberFormat="1" applyFont="1" applyBorder="1" applyAlignment="1">
      <alignment vertical="center" wrapText="1" readingOrder="1"/>
    </xf>
    <xf numFmtId="164" fontId="4" fillId="9" borderId="1" xfId="1" applyNumberFormat="1" applyFont="1" applyFill="1" applyBorder="1" applyAlignment="1">
      <alignment horizontal="right" vertical="center" wrapText="1" readingOrder="1"/>
    </xf>
    <xf numFmtId="0" fontId="5" fillId="2" borderId="1" xfId="1" applyFont="1" applyFill="1" applyBorder="1" applyAlignment="1">
      <alignment vertical="center" wrapText="1" readingOrder="1"/>
    </xf>
    <xf numFmtId="164" fontId="5" fillId="2" borderId="1" xfId="1" applyNumberFormat="1" applyFont="1" applyFill="1" applyBorder="1" applyAlignment="1">
      <alignment horizontal="right" vertical="center" wrapText="1" readingOrder="1"/>
    </xf>
    <xf numFmtId="0" fontId="5" fillId="10" borderId="1" xfId="1" applyFont="1" applyFill="1" applyBorder="1" applyAlignment="1">
      <alignment vertical="center" wrapText="1" readingOrder="1"/>
    </xf>
    <xf numFmtId="164" fontId="5" fillId="10" borderId="1" xfId="1" applyNumberFormat="1" applyFont="1" applyFill="1" applyBorder="1" applyAlignment="1">
      <alignment horizontal="right" vertical="center" wrapText="1" readingOrder="1"/>
    </xf>
    <xf numFmtId="0" fontId="15" fillId="0" borderId="1" xfId="1" applyFont="1" applyBorder="1" applyAlignment="1">
      <alignment horizontal="left" vertical="center" wrapText="1" readingOrder="1"/>
    </xf>
    <xf numFmtId="0" fontId="15" fillId="0" borderId="1" xfId="1" applyFont="1" applyBorder="1" applyAlignment="1">
      <alignment vertical="center" wrapText="1" readingOrder="1"/>
    </xf>
    <xf numFmtId="164" fontId="15" fillId="0" borderId="1" xfId="1" applyNumberFormat="1" applyFont="1" applyBorder="1" applyAlignment="1">
      <alignment horizontal="right" vertical="center" wrapText="1" readingOrder="1"/>
    </xf>
    <xf numFmtId="0" fontId="5" fillId="0" borderId="0" xfId="1" applyFont="1" applyAlignment="1">
      <alignment horizontal="left" vertical="center" wrapText="1" readingOrder="1"/>
    </xf>
    <xf numFmtId="0" fontId="5" fillId="0" borderId="0" xfId="1" applyFont="1" applyAlignment="1">
      <alignment vertical="center" wrapText="1" readingOrder="1"/>
    </xf>
    <xf numFmtId="164" fontId="5" fillId="0" borderId="0" xfId="1" applyNumberFormat="1" applyFont="1" applyAlignment="1">
      <alignment horizontal="right" vertical="center" wrapText="1" readingOrder="1"/>
    </xf>
    <xf numFmtId="164" fontId="5" fillId="0" borderId="0" xfId="1" applyNumberFormat="1" applyFont="1" applyAlignment="1">
      <alignment vertical="center" wrapText="1" readingOrder="1"/>
    </xf>
    <xf numFmtId="0" fontId="25" fillId="11" borderId="1" xfId="1" applyFont="1" applyFill="1" applyBorder="1" applyAlignment="1">
      <alignment horizontal="left" vertical="center" wrapText="1" readingOrder="1"/>
    </xf>
    <xf numFmtId="0" fontId="25" fillId="11" borderId="1" xfId="1" applyFont="1" applyFill="1" applyBorder="1" applyAlignment="1">
      <alignment vertical="center" wrapText="1" readingOrder="1"/>
    </xf>
    <xf numFmtId="164" fontId="25" fillId="11" borderId="1" xfId="1" applyNumberFormat="1" applyFont="1" applyFill="1" applyBorder="1" applyAlignment="1">
      <alignment horizontal="right" vertical="center" wrapText="1" readingOrder="1"/>
    </xf>
    <xf numFmtId="0" fontId="25" fillId="12" borderId="1" xfId="1" applyFont="1" applyFill="1" applyBorder="1" applyAlignment="1">
      <alignment horizontal="left" vertical="center" wrapText="1" readingOrder="1"/>
    </xf>
    <xf numFmtId="0" fontId="25" fillId="12" borderId="1" xfId="1" applyFont="1" applyFill="1" applyBorder="1" applyAlignment="1">
      <alignment vertical="center" wrapText="1" readingOrder="1"/>
    </xf>
    <xf numFmtId="164" fontId="25" fillId="12" borderId="1" xfId="1" applyNumberFormat="1" applyFont="1" applyFill="1" applyBorder="1" applyAlignment="1">
      <alignment horizontal="right" vertical="center" wrapText="1" readingOrder="1"/>
    </xf>
    <xf numFmtId="0" fontId="25" fillId="13" borderId="1" xfId="1" applyFont="1" applyFill="1" applyBorder="1" applyAlignment="1">
      <alignment horizontal="left" vertical="center" wrapText="1" readingOrder="1"/>
    </xf>
    <xf numFmtId="0" fontId="25" fillId="13" borderId="1" xfId="1" applyFont="1" applyFill="1" applyBorder="1" applyAlignment="1">
      <alignment vertical="center" wrapText="1" readingOrder="1"/>
    </xf>
    <xf numFmtId="164" fontId="25" fillId="13" borderId="1" xfId="1" applyNumberFormat="1" applyFont="1" applyFill="1" applyBorder="1" applyAlignment="1">
      <alignment horizontal="right" vertical="center" wrapText="1" readingOrder="1"/>
    </xf>
    <xf numFmtId="164" fontId="26" fillId="12" borderId="1" xfId="1" applyNumberFormat="1" applyFont="1" applyFill="1" applyBorder="1" applyAlignment="1">
      <alignment horizontal="right" vertical="center" wrapText="1" readingOrder="1"/>
    </xf>
    <xf numFmtId="0" fontId="27" fillId="14" borderId="1" xfId="1" applyFont="1" applyFill="1" applyBorder="1" applyAlignment="1">
      <alignment horizontal="left" vertical="center" wrapText="1" readingOrder="1"/>
    </xf>
    <xf numFmtId="0" fontId="27" fillId="14" borderId="1" xfId="1" applyFont="1" applyFill="1" applyBorder="1" applyAlignment="1">
      <alignment vertical="center" wrapText="1" readingOrder="1"/>
    </xf>
    <xf numFmtId="164" fontId="27" fillId="14" borderId="1" xfId="1" applyNumberFormat="1" applyFont="1" applyFill="1" applyBorder="1" applyAlignment="1">
      <alignment horizontal="right" vertical="center" wrapText="1" readingOrder="1"/>
    </xf>
    <xf numFmtId="0" fontId="4" fillId="16" borderId="1" xfId="1" applyFont="1" applyFill="1" applyBorder="1" applyAlignment="1">
      <alignment horizontal="left" vertical="center" wrapText="1" readingOrder="1"/>
    </xf>
    <xf numFmtId="0" fontId="4" fillId="16" borderId="1" xfId="1" applyFont="1" applyFill="1" applyBorder="1" applyAlignment="1">
      <alignment vertical="center" wrapText="1" readingOrder="1"/>
    </xf>
    <xf numFmtId="164" fontId="4" fillId="16" borderId="1" xfId="1" applyNumberFormat="1" applyFont="1" applyFill="1" applyBorder="1" applyAlignment="1">
      <alignment horizontal="right" vertical="center" wrapText="1" readingOrder="1"/>
    </xf>
    <xf numFmtId="164" fontId="26" fillId="17" borderId="1" xfId="1" applyNumberFormat="1" applyFont="1" applyFill="1" applyBorder="1" applyAlignment="1">
      <alignment horizontal="right" vertical="center" wrapText="1" readingOrder="1"/>
    </xf>
    <xf numFmtId="0" fontId="0" fillId="2" borderId="1" xfId="0" applyFill="1" applyBorder="1"/>
    <xf numFmtId="0" fontId="1" fillId="0" borderId="0" xfId="0" applyFont="1" applyAlignment="1">
      <alignment horizontal="center"/>
    </xf>
    <xf numFmtId="0" fontId="11" fillId="0" borderId="0" xfId="0" applyFont="1"/>
    <xf numFmtId="0" fontId="27" fillId="0" borderId="4" xfId="0" applyFont="1" applyBorder="1"/>
    <xf numFmtId="0" fontId="29" fillId="0" borderId="1" xfId="0" applyFont="1" applyBorder="1"/>
    <xf numFmtId="0" fontId="29" fillId="0" borderId="5" xfId="0" applyFont="1" applyBorder="1"/>
    <xf numFmtId="0" fontId="20" fillId="0" borderId="3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6" fillId="6" borderId="4" xfId="0" applyFont="1" applyFill="1" applyBorder="1"/>
    <xf numFmtId="0" fontId="30" fillId="6" borderId="1" xfId="0" applyFont="1" applyFill="1" applyBorder="1"/>
    <xf numFmtId="0" fontId="30" fillId="6" borderId="5" xfId="0" applyFont="1" applyFill="1" applyBorder="1"/>
    <xf numFmtId="4" fontId="26" fillId="6" borderId="3" xfId="0" applyNumberFormat="1" applyFont="1" applyFill="1" applyBorder="1"/>
    <xf numFmtId="4" fontId="26" fillId="6" borderId="4" xfId="0" applyNumberFormat="1" applyFont="1" applyFill="1" applyBorder="1"/>
    <xf numFmtId="0" fontId="31" fillId="0" borderId="1" xfId="0" applyFont="1" applyBorder="1"/>
    <xf numFmtId="0" fontId="31" fillId="0" borderId="5" xfId="0" applyFont="1" applyBorder="1"/>
    <xf numFmtId="4" fontId="27" fillId="0" borderId="3" xfId="0" applyNumberFormat="1" applyFont="1" applyBorder="1"/>
    <xf numFmtId="4" fontId="26" fillId="2" borderId="4" xfId="0" applyNumberFormat="1" applyFont="1" applyFill="1" applyBorder="1"/>
    <xf numFmtId="0" fontId="20" fillId="0" borderId="4" xfId="0" applyFont="1" applyBorder="1"/>
    <xf numFmtId="0" fontId="32" fillId="0" borderId="1" xfId="0" applyFont="1" applyBorder="1"/>
    <xf numFmtId="0" fontId="32" fillId="0" borderId="5" xfId="0" applyFont="1" applyBorder="1"/>
    <xf numFmtId="4" fontId="20" fillId="0" borderId="3" xfId="0" applyNumberFormat="1" applyFont="1" applyBorder="1"/>
    <xf numFmtId="4" fontId="20" fillId="0" borderId="4" xfId="0" applyNumberFormat="1" applyFont="1" applyBorder="1"/>
    <xf numFmtId="0" fontId="32" fillId="0" borderId="4" xfId="0" applyFont="1" applyBorder="1"/>
    <xf numFmtId="0" fontId="32" fillId="0" borderId="3" xfId="0" applyFont="1" applyBorder="1"/>
    <xf numFmtId="0" fontId="20" fillId="6" borderId="4" xfId="0" applyFont="1" applyFill="1" applyBorder="1"/>
    <xf numFmtId="0" fontId="33" fillId="6" borderId="1" xfId="0" applyFont="1" applyFill="1" applyBorder="1"/>
    <xf numFmtId="0" fontId="33" fillId="6" borderId="5" xfId="0" applyFont="1" applyFill="1" applyBorder="1"/>
    <xf numFmtId="4" fontId="20" fillId="6" borderId="3" xfId="0" applyNumberFormat="1" applyFont="1" applyFill="1" applyBorder="1"/>
    <xf numFmtId="4" fontId="20" fillId="0" borderId="3" xfId="0" applyNumberFormat="1" applyFont="1" applyBorder="1" applyAlignment="1">
      <alignment horizontal="right"/>
    </xf>
    <xf numFmtId="4" fontId="26" fillId="2" borderId="3" xfId="0" applyNumberFormat="1" applyFont="1" applyFill="1" applyBorder="1"/>
    <xf numFmtId="0" fontId="17" fillId="7" borderId="4" xfId="0" applyFont="1" applyFill="1" applyBorder="1" applyAlignment="1">
      <alignment horizontal="center" wrapText="1"/>
    </xf>
    <xf numFmtId="0" fontId="17" fillId="7" borderId="3" xfId="0" applyFont="1" applyFill="1" applyBorder="1" applyAlignment="1">
      <alignment horizontal="center" wrapText="1"/>
    </xf>
    <xf numFmtId="0" fontId="5" fillId="2" borderId="1" xfId="1" applyFont="1" applyFill="1" applyBorder="1" applyAlignment="1">
      <alignment horizontal="left" vertical="center" wrapText="1" readingOrder="1"/>
    </xf>
    <xf numFmtId="0" fontId="20" fillId="0" borderId="1" xfId="0" applyFont="1" applyBorder="1" applyAlignment="1">
      <alignment horizontal="left"/>
    </xf>
    <xf numFmtId="0" fontId="20" fillId="0" borderId="1" xfId="0" applyFont="1" applyBorder="1"/>
    <xf numFmtId="164" fontId="15" fillId="0" borderId="1" xfId="1" applyNumberFormat="1" applyFont="1" applyBorder="1" applyAlignment="1">
      <alignment vertical="center" wrapText="1" readingOrder="1"/>
    </xf>
    <xf numFmtId="0" fontId="19" fillId="0" borderId="2" xfId="1" applyFont="1" applyBorder="1" applyAlignment="1">
      <alignment horizontal="center" vertical="center" wrapText="1" readingOrder="1"/>
    </xf>
    <xf numFmtId="4" fontId="35" fillId="2" borderId="1" xfId="1" applyNumberFormat="1" applyFont="1" applyFill="1" applyBorder="1" applyAlignment="1">
      <alignment wrapText="1" readingOrder="1"/>
    </xf>
    <xf numFmtId="0" fontId="17" fillId="2" borderId="1" xfId="0" applyFont="1" applyFill="1" applyBorder="1" applyAlignment="1">
      <alignment horizontal="center" wrapText="1"/>
    </xf>
    <xf numFmtId="0" fontId="17" fillId="2" borderId="1" xfId="0" applyFont="1" applyFill="1" applyBorder="1" applyAlignment="1">
      <alignment horizontal="left"/>
    </xf>
    <xf numFmtId="0" fontId="2" fillId="0" borderId="0" xfId="1" applyFont="1" applyAlignment="1">
      <alignment vertical="top" wrapText="1" readingOrder="1"/>
    </xf>
    <xf numFmtId="0" fontId="9" fillId="0" borderId="0" xfId="1" applyFont="1" applyAlignment="1">
      <alignment vertical="top" wrapText="1" readingOrder="1"/>
    </xf>
    <xf numFmtId="0" fontId="2" fillId="0" borderId="0" xfId="1" applyFont="1" applyAlignment="1">
      <alignment horizontal="left" wrapText="1" readingOrder="1"/>
    </xf>
    <xf numFmtId="0" fontId="39" fillId="0" borderId="1" xfId="1" applyFont="1" applyBorder="1" applyAlignment="1">
      <alignment vertical="center" wrapText="1" readingOrder="1"/>
    </xf>
    <xf numFmtId="0" fontId="15" fillId="0" borderId="1" xfId="1" applyFont="1" applyBorder="1" applyAlignment="1">
      <alignment vertical="top" wrapText="1" readingOrder="1"/>
    </xf>
    <xf numFmtId="164" fontId="19" fillId="0" borderId="1" xfId="1" applyNumberFormat="1" applyFont="1" applyBorder="1" applyAlignment="1">
      <alignment horizontal="right" vertical="center" wrapText="1" readingOrder="1"/>
    </xf>
    <xf numFmtId="0" fontId="19" fillId="9" borderId="1" xfId="1" applyFont="1" applyFill="1" applyBorder="1" applyAlignment="1">
      <alignment vertical="center" wrapText="1" readingOrder="1"/>
    </xf>
    <xf numFmtId="0" fontId="1" fillId="0" borderId="1" xfId="0" applyFont="1" applyBorder="1"/>
    <xf numFmtId="0" fontId="15" fillId="0" borderId="0" xfId="1" applyFont="1" applyAlignment="1">
      <alignment horizontal="left" vertical="center" wrapText="1" readingOrder="1"/>
    </xf>
    <xf numFmtId="0" fontId="15" fillId="0" borderId="0" xfId="1" applyFont="1" applyAlignment="1">
      <alignment vertical="center" wrapText="1" readingOrder="1"/>
    </xf>
    <xf numFmtId="164" fontId="15" fillId="0" borderId="0" xfId="1" applyNumberFormat="1" applyFont="1" applyAlignment="1">
      <alignment horizontal="right" vertical="center" wrapText="1" readingOrder="1"/>
    </xf>
    <xf numFmtId="0" fontId="37" fillId="0" borderId="0" xfId="0" applyFont="1"/>
    <xf numFmtId="0" fontId="24" fillId="0" borderId="0" xfId="0" applyFont="1"/>
    <xf numFmtId="0" fontId="40" fillId="18" borderId="3" xfId="0" applyFont="1" applyFill="1" applyBorder="1" applyAlignment="1">
      <alignment horizontal="center" vertical="center" wrapText="1"/>
    </xf>
    <xf numFmtId="0" fontId="40" fillId="18" borderId="5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left" vertical="center" wrapText="1"/>
    </xf>
    <xf numFmtId="4" fontId="41" fillId="2" borderId="5" xfId="0" applyNumberFormat="1" applyFont="1" applyFill="1" applyBorder="1" applyAlignment="1">
      <alignment horizontal="right"/>
    </xf>
    <xf numFmtId="4" fontId="41" fillId="2" borderId="3" xfId="0" applyNumberFormat="1" applyFont="1" applyFill="1" applyBorder="1" applyAlignment="1">
      <alignment horizontal="right"/>
    </xf>
    <xf numFmtId="0" fontId="42" fillId="2" borderId="3" xfId="0" quotePrefix="1" applyFont="1" applyFill="1" applyBorder="1" applyAlignment="1">
      <alignment horizontal="left" vertical="center" wrapText="1"/>
    </xf>
    <xf numFmtId="0" fontId="22" fillId="2" borderId="3" xfId="0" applyFont="1" applyFill="1" applyBorder="1" applyAlignment="1">
      <alignment horizontal="left" vertical="center"/>
    </xf>
    <xf numFmtId="0" fontId="43" fillId="18" borderId="3" xfId="0" applyFont="1" applyFill="1" applyBorder="1" applyAlignment="1">
      <alignment horizontal="center" vertical="center" wrapText="1"/>
    </xf>
    <xf numFmtId="0" fontId="19" fillId="0" borderId="1" xfId="1" applyFont="1" applyBorder="1" applyAlignment="1">
      <alignment horizontal="left" vertical="center" wrapText="1" readingOrder="1"/>
    </xf>
    <xf numFmtId="0" fontId="44" fillId="5" borderId="1" xfId="1" applyFont="1" applyFill="1" applyBorder="1" applyAlignment="1">
      <alignment vertical="top" wrapText="1" readingOrder="1"/>
    </xf>
    <xf numFmtId="0" fontId="19" fillId="0" borderId="6" xfId="1" applyFont="1" applyBorder="1" applyAlignment="1">
      <alignment horizontal="left" vertical="center" wrapText="1" readingOrder="1"/>
    </xf>
    <xf numFmtId="0" fontId="19" fillId="0" borderId="6" xfId="1" applyFont="1" applyBorder="1" applyAlignment="1">
      <alignment vertical="center" wrapText="1" readingOrder="1"/>
    </xf>
    <xf numFmtId="0" fontId="45" fillId="0" borderId="6" xfId="1" applyFont="1" applyBorder="1" applyAlignment="1">
      <alignment horizontal="left" vertical="center" wrapText="1" readingOrder="1"/>
    </xf>
    <xf numFmtId="0" fontId="15" fillId="0" borderId="6" xfId="1" applyFont="1" applyBorder="1" applyAlignment="1">
      <alignment vertical="center" wrapText="1" readingOrder="1"/>
    </xf>
    <xf numFmtId="0" fontId="10" fillId="2" borderId="1" xfId="0" applyFont="1" applyFill="1" applyBorder="1"/>
    <xf numFmtId="0" fontId="17" fillId="2" borderId="1" xfId="0" applyFont="1" applyFill="1" applyBorder="1" applyAlignment="1">
      <alignment horizontal="left" vertical="center"/>
    </xf>
    <xf numFmtId="164" fontId="26" fillId="15" borderId="1" xfId="1" applyNumberFormat="1" applyFont="1" applyFill="1" applyBorder="1" applyAlignment="1">
      <alignment horizontal="right" vertical="center" wrapText="1" readingOrder="1"/>
    </xf>
    <xf numFmtId="0" fontId="38" fillId="0" borderId="0" xfId="0" applyFont="1"/>
    <xf numFmtId="0" fontId="10" fillId="0" borderId="0" xfId="0" applyFont="1" applyAlignment="1">
      <alignment horizontal="left"/>
    </xf>
    <xf numFmtId="0" fontId="19" fillId="0" borderId="1" xfId="1" applyFont="1" applyBorder="1" applyAlignment="1">
      <alignment horizontal="center" vertical="center" wrapText="1" readingOrder="1"/>
    </xf>
    <xf numFmtId="0" fontId="20" fillId="2" borderId="0" xfId="1" applyFont="1" applyFill="1" applyAlignment="1">
      <alignment horizontal="center" wrapText="1" readingOrder="1"/>
    </xf>
    <xf numFmtId="4" fontId="17" fillId="19" borderId="1" xfId="1" applyNumberFormat="1" applyFont="1" applyFill="1" applyBorder="1" applyAlignment="1">
      <alignment horizontal="right" vertical="top" wrapText="1" readingOrder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4" fontId="26" fillId="20" borderId="4" xfId="0" applyNumberFormat="1" applyFont="1" applyFill="1" applyBorder="1"/>
    <xf numFmtId="4" fontId="26" fillId="20" borderId="3" xfId="0" applyNumberFormat="1" applyFont="1" applyFill="1" applyBorder="1"/>
    <xf numFmtId="0" fontId="40" fillId="2" borderId="3" xfId="0" applyFont="1" applyFill="1" applyBorder="1" applyAlignment="1">
      <alignment horizontal="center" vertical="center" wrapText="1"/>
    </xf>
    <xf numFmtId="0" fontId="41" fillId="2" borderId="5" xfId="0" applyFont="1" applyFill="1" applyBorder="1" applyAlignment="1">
      <alignment horizontal="center" vertical="center" wrapText="1"/>
    </xf>
    <xf numFmtId="0" fontId="46" fillId="2" borderId="5" xfId="0" applyFont="1" applyFill="1" applyBorder="1" applyAlignment="1">
      <alignment horizontal="center" vertical="center" wrapText="1"/>
    </xf>
    <xf numFmtId="0" fontId="46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/>
    </xf>
    <xf numFmtId="0" fontId="27" fillId="7" borderId="3" xfId="0" applyFont="1" applyFill="1" applyBorder="1" applyAlignment="1">
      <alignment horizontal="center" wrapText="1"/>
    </xf>
    <xf numFmtId="0" fontId="27" fillId="7" borderId="4" xfId="0" applyFont="1" applyFill="1" applyBorder="1" applyAlignment="1">
      <alignment horizontal="center" wrapText="1"/>
    </xf>
    <xf numFmtId="0" fontId="47" fillId="2" borderId="3" xfId="0" applyFont="1" applyFill="1" applyBorder="1" applyAlignment="1">
      <alignment horizontal="center"/>
    </xf>
    <xf numFmtId="4" fontId="32" fillId="0" borderId="3" xfId="0" applyNumberFormat="1" applyFont="1" applyBorder="1"/>
    <xf numFmtId="4" fontId="14" fillId="2" borderId="3" xfId="0" applyNumberFormat="1" applyFont="1" applyFill="1" applyBorder="1"/>
    <xf numFmtId="4" fontId="12" fillId="2" borderId="3" xfId="0" applyNumberFormat="1" applyFont="1" applyFill="1" applyBorder="1"/>
    <xf numFmtId="4" fontId="48" fillId="3" borderId="1" xfId="1" applyNumberFormat="1" applyFont="1" applyFill="1" applyBorder="1" applyAlignment="1">
      <alignment horizontal="right" wrapText="1" readingOrder="1"/>
    </xf>
    <xf numFmtId="164" fontId="47" fillId="8" borderId="1" xfId="1" applyNumberFormat="1" applyFont="1" applyFill="1" applyBorder="1" applyAlignment="1">
      <alignment horizontal="right" vertical="center" wrapText="1" readingOrder="1"/>
    </xf>
    <xf numFmtId="49" fontId="19" fillId="21" borderId="1" xfId="1" applyNumberFormat="1" applyFont="1" applyFill="1" applyBorder="1" applyAlignment="1">
      <alignment horizontal="left" vertical="center" wrapText="1" readingOrder="1"/>
    </xf>
    <xf numFmtId="4" fontId="19" fillId="21" borderId="1" xfId="1" applyNumberFormat="1" applyFont="1" applyFill="1" applyBorder="1" applyAlignment="1">
      <alignment wrapText="1" readingOrder="1"/>
    </xf>
    <xf numFmtId="49" fontId="15" fillId="21" borderId="1" xfId="1" applyNumberFormat="1" applyFont="1" applyFill="1" applyBorder="1" applyAlignment="1">
      <alignment horizontal="left" vertical="center" wrapText="1" readingOrder="1"/>
    </xf>
    <xf numFmtId="4" fontId="15" fillId="21" borderId="1" xfId="1" applyNumberFormat="1" applyFont="1" applyFill="1" applyBorder="1" applyAlignment="1">
      <alignment wrapText="1" readingOrder="1"/>
    </xf>
    <xf numFmtId="4" fontId="19" fillId="0" borderId="1" xfId="1" applyNumberFormat="1" applyFont="1" applyBorder="1" applyAlignment="1">
      <alignment horizontal="right" vertical="top" wrapText="1" readingOrder="1"/>
    </xf>
    <xf numFmtId="4" fontId="39" fillId="0" borderId="1" xfId="1" applyNumberFormat="1" applyFont="1" applyBorder="1" applyAlignment="1">
      <alignment horizontal="right" vertical="top" wrapText="1" readingOrder="1"/>
    </xf>
    <xf numFmtId="0" fontId="45" fillId="0" borderId="0" xfId="1" applyFont="1" applyAlignment="1">
      <alignment horizontal="left" vertical="center" wrapText="1" readingOrder="1"/>
    </xf>
    <xf numFmtId="0" fontId="11" fillId="0" borderId="1" xfId="0" applyFont="1" applyBorder="1" applyAlignment="1">
      <alignment horizontal="left"/>
    </xf>
    <xf numFmtId="0" fontId="11" fillId="0" borderId="1" xfId="0" applyFont="1" applyBorder="1"/>
    <xf numFmtId="4" fontId="11" fillId="0" borderId="1" xfId="0" applyNumberFormat="1" applyFont="1" applyBorder="1"/>
    <xf numFmtId="0" fontId="3" fillId="0" borderId="2" xfId="1" applyFont="1" applyBorder="1" applyAlignment="1">
      <alignment horizontal="center" vertical="top" wrapText="1" readingOrder="1"/>
    </xf>
    <xf numFmtId="49" fontId="15" fillId="21" borderId="1" xfId="1" applyNumberFormat="1" applyFont="1" applyFill="1" applyBorder="1" applyAlignment="1">
      <alignment vertical="center" wrapText="1" readingOrder="1"/>
    </xf>
    <xf numFmtId="49" fontId="15" fillId="22" borderId="1" xfId="1" applyNumberFormat="1" applyFont="1" applyFill="1" applyBorder="1" applyAlignment="1">
      <alignment horizontal="left" vertical="center" wrapText="1" readingOrder="1"/>
    </xf>
    <xf numFmtId="4" fontId="15" fillId="22" borderId="1" xfId="1" applyNumberFormat="1" applyFont="1" applyFill="1" applyBorder="1" applyAlignment="1">
      <alignment wrapText="1" readingOrder="1"/>
    </xf>
    <xf numFmtId="4" fontId="17" fillId="23" borderId="1" xfId="1" applyNumberFormat="1" applyFont="1" applyFill="1" applyBorder="1" applyAlignment="1">
      <alignment horizontal="right" vertical="top" wrapText="1" readingOrder="1"/>
    </xf>
    <xf numFmtId="4" fontId="17" fillId="24" borderId="1" xfId="1" applyNumberFormat="1" applyFont="1" applyFill="1" applyBorder="1" applyAlignment="1">
      <alignment horizontal="right" vertical="top" wrapText="1" readingOrder="1"/>
    </xf>
    <xf numFmtId="0" fontId="1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8" fillId="0" borderId="0" xfId="0" applyFont="1" applyAlignment="1">
      <alignment horizontal="center"/>
    </xf>
    <xf numFmtId="49" fontId="15" fillId="21" borderId="1" xfId="1" applyNumberFormat="1" applyFont="1" applyFill="1" applyBorder="1" applyAlignment="1">
      <alignment horizontal="left" vertical="center" wrapText="1" readingOrder="1"/>
    </xf>
    <xf numFmtId="0" fontId="17" fillId="4" borderId="1" xfId="1" applyFont="1" applyFill="1" applyBorder="1" applyAlignment="1">
      <alignment vertical="top" wrapText="1" readingOrder="1"/>
    </xf>
    <xf numFmtId="0" fontId="10" fillId="2" borderId="1" xfId="0" applyFont="1" applyFill="1" applyBorder="1"/>
    <xf numFmtId="0" fontId="13" fillId="0" borderId="0" xfId="1" applyFont="1" applyAlignment="1">
      <alignment vertical="top" wrapText="1" readingOrder="1"/>
    </xf>
    <xf numFmtId="0" fontId="10" fillId="0" borderId="0" xfId="0" applyFont="1"/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37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8" fillId="0" borderId="0" xfId="1" applyFont="1" applyAlignment="1">
      <alignment horizontal="center" vertical="top" wrapText="1" readingOrder="1"/>
    </xf>
    <xf numFmtId="49" fontId="34" fillId="0" borderId="0" xfId="1" applyNumberFormat="1" applyFont="1" applyAlignment="1">
      <alignment horizontal="center" vertical="top" wrapText="1" readingOrder="1"/>
    </xf>
    <xf numFmtId="0" fontId="29" fillId="0" borderId="4" xfId="0" applyFont="1" applyBorder="1"/>
    <xf numFmtId="0" fontId="29" fillId="0" borderId="1" xfId="0" applyFont="1" applyBorder="1"/>
    <xf numFmtId="0" fontId="29" fillId="0" borderId="5" xfId="0" applyFont="1" applyBorder="1"/>
    <xf numFmtId="0" fontId="27" fillId="0" borderId="4" xfId="0" applyFont="1" applyBorder="1"/>
    <xf numFmtId="0" fontId="27" fillId="0" borderId="1" xfId="0" applyFont="1" applyBorder="1"/>
    <xf numFmtId="0" fontId="27" fillId="0" borderId="5" xfId="0" applyFont="1" applyBorder="1"/>
    <xf numFmtId="0" fontId="0" fillId="0" borderId="2" xfId="0" applyBorder="1" applyAlignment="1">
      <alignment horizontal="center"/>
    </xf>
    <xf numFmtId="0" fontId="27" fillId="7" borderId="4" xfId="0" applyFont="1" applyFill="1" applyBorder="1" applyAlignment="1">
      <alignment horizontal="center"/>
    </xf>
    <xf numFmtId="0" fontId="27" fillId="7" borderId="1" xfId="0" applyFont="1" applyFill="1" applyBorder="1" applyAlignment="1">
      <alignment horizontal="center"/>
    </xf>
    <xf numFmtId="0" fontId="27" fillId="7" borderId="5" xfId="0" applyFont="1" applyFill="1" applyBorder="1" applyAlignment="1">
      <alignment horizontal="center"/>
    </xf>
    <xf numFmtId="0" fontId="26" fillId="2" borderId="4" xfId="0" applyFont="1" applyFill="1" applyBorder="1" applyAlignment="1">
      <alignment horizontal="left"/>
    </xf>
    <xf numFmtId="0" fontId="26" fillId="2" borderId="1" xfId="0" applyFont="1" applyFill="1" applyBorder="1" applyAlignment="1">
      <alignment horizontal="left"/>
    </xf>
    <xf numFmtId="0" fontId="26" fillId="2" borderId="5" xfId="0" applyFont="1" applyFill="1" applyBorder="1" applyAlignment="1">
      <alignment horizontal="left"/>
    </xf>
    <xf numFmtId="0" fontId="22" fillId="2" borderId="3" xfId="0" applyFont="1" applyFill="1" applyBorder="1"/>
    <xf numFmtId="0" fontId="23" fillId="2" borderId="3" xfId="0" applyFont="1" applyFill="1" applyBorder="1"/>
    <xf numFmtId="0" fontId="17" fillId="2" borderId="3" xfId="0" applyFont="1" applyFill="1" applyBorder="1"/>
    <xf numFmtId="0" fontId="0" fillId="2" borderId="3" xfId="0" applyFill="1" applyBorder="1"/>
    <xf numFmtId="0" fontId="0" fillId="0" borderId="0" xfId="0" applyAlignment="1">
      <alignment horizontal="center"/>
    </xf>
    <xf numFmtId="0" fontId="0" fillId="0" borderId="0" xfId="0"/>
    <xf numFmtId="0" fontId="14" fillId="7" borderId="3" xfId="0" applyFont="1" applyFill="1" applyBorder="1" applyAlignment="1">
      <alignment horizontal="left"/>
    </xf>
    <xf numFmtId="0" fontId="21" fillId="7" borderId="3" xfId="0" applyFont="1" applyFill="1" applyBorder="1" applyAlignment="1">
      <alignment horizontal="left"/>
    </xf>
    <xf numFmtId="0" fontId="14" fillId="2" borderId="3" xfId="0" applyFont="1" applyFill="1" applyBorder="1"/>
    <xf numFmtId="0" fontId="21" fillId="2" borderId="3" xfId="0" applyFont="1" applyFill="1" applyBorder="1"/>
    <xf numFmtId="0" fontId="14" fillId="2" borderId="3" xfId="0" applyFont="1" applyFill="1" applyBorder="1" applyAlignment="1">
      <alignment horizontal="left"/>
    </xf>
    <xf numFmtId="0" fontId="21" fillId="2" borderId="3" xfId="0" applyFont="1" applyFill="1" applyBorder="1" applyAlignment="1">
      <alignment horizontal="left"/>
    </xf>
  </cellXfs>
  <cellStyles count="2">
    <cellStyle name="Normal" xfId="1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19197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69696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showGridLines="0" tabSelected="1" workbookViewId="0">
      <pane ySplit="1" topLeftCell="A2" activePane="bottomLeft" state="frozen"/>
      <selection pane="bottomLeft" activeCell="A8" sqref="A8:I8"/>
    </sheetView>
  </sheetViews>
  <sheetFormatPr defaultRowHeight="15" x14ac:dyDescent="0.25"/>
  <cols>
    <col min="1" max="1" width="4.42578125" customWidth="1"/>
    <col min="2" max="2" width="49.42578125" customWidth="1"/>
    <col min="3" max="6" width="15.7109375" customWidth="1"/>
    <col min="7" max="7" width="11" customWidth="1"/>
    <col min="8" max="8" width="10.140625" customWidth="1"/>
    <col min="9" max="11" width="9.7109375" customWidth="1"/>
  </cols>
  <sheetData>
    <row r="1" spans="1:9" ht="15.75" customHeight="1" x14ac:dyDescent="0.25">
      <c r="A1" s="223" t="s">
        <v>104</v>
      </c>
      <c r="B1" s="223"/>
      <c r="C1" s="223"/>
      <c r="D1" s="223"/>
      <c r="E1" s="223"/>
      <c r="F1" s="223"/>
      <c r="G1" s="223"/>
      <c r="H1" s="223"/>
      <c r="I1" s="223"/>
    </row>
    <row r="2" spans="1:9" ht="15.75" customHeight="1" x14ac:dyDescent="0.25">
      <c r="A2" s="63" t="s">
        <v>337</v>
      </c>
      <c r="B2" s="157"/>
      <c r="C2" s="157"/>
      <c r="D2" s="157"/>
      <c r="E2" s="157"/>
      <c r="F2" s="157"/>
      <c r="G2" s="157"/>
      <c r="H2" s="157"/>
      <c r="I2" s="157"/>
    </row>
    <row r="3" spans="1:9" ht="15.75" customHeight="1" x14ac:dyDescent="0.25">
      <c r="A3" s="63" t="s">
        <v>338</v>
      </c>
      <c r="B3" s="157"/>
      <c r="C3" s="157"/>
      <c r="D3" s="157"/>
      <c r="E3" s="157"/>
      <c r="F3" s="157"/>
      <c r="G3" s="157"/>
      <c r="H3" s="157"/>
      <c r="I3" s="157"/>
    </row>
    <row r="4" spans="1:9" ht="15.75" customHeight="1" x14ac:dyDescent="0.25">
      <c r="A4" s="63" t="s">
        <v>339</v>
      </c>
      <c r="B4" s="157"/>
      <c r="C4" s="157"/>
      <c r="D4" s="157"/>
      <c r="E4" s="157"/>
      <c r="F4" s="157"/>
      <c r="G4" s="157"/>
      <c r="H4" s="157"/>
      <c r="I4" s="157"/>
    </row>
    <row r="5" spans="1:9" ht="14.1" customHeight="1" x14ac:dyDescent="0.25">
      <c r="B5" s="155"/>
      <c r="C5" s="155"/>
      <c r="D5" s="155"/>
      <c r="E5" s="155"/>
      <c r="F5" s="155"/>
      <c r="G5" s="155"/>
      <c r="H5" s="155"/>
    </row>
    <row r="6" spans="1:9" ht="14.25" customHeight="1" x14ac:dyDescent="0.25">
      <c r="A6" s="223" t="s">
        <v>396</v>
      </c>
      <c r="B6" s="223"/>
      <c r="C6" s="223"/>
      <c r="D6" s="223"/>
      <c r="E6" s="223"/>
      <c r="F6" s="223"/>
      <c r="G6" s="223"/>
      <c r="H6" s="223"/>
      <c r="I6" s="223"/>
    </row>
    <row r="7" spans="1:9" ht="14.25" customHeight="1" x14ac:dyDescent="0.25">
      <c r="A7" s="63" t="s">
        <v>397</v>
      </c>
    </row>
    <row r="8" spans="1:9" ht="14.25" customHeight="1" x14ac:dyDescent="0.25">
      <c r="A8" s="223" t="s">
        <v>454</v>
      </c>
      <c r="B8" s="224"/>
      <c r="C8" s="224"/>
      <c r="D8" s="224"/>
      <c r="E8" s="224"/>
      <c r="F8" s="224"/>
      <c r="G8" s="224"/>
      <c r="H8" s="224"/>
      <c r="I8" s="224"/>
    </row>
    <row r="9" spans="1:9" ht="14.25" customHeight="1" x14ac:dyDescent="0.25">
      <c r="A9" s="186"/>
      <c r="B9" s="61"/>
      <c r="C9" s="61"/>
      <c r="D9" s="61"/>
      <c r="E9" s="61"/>
      <c r="F9" s="61"/>
      <c r="G9" s="61"/>
      <c r="H9" s="61"/>
      <c r="I9" s="61"/>
    </row>
    <row r="10" spans="1:9" ht="14.1" customHeight="1" x14ac:dyDescent="0.25">
      <c r="A10" s="155"/>
      <c r="B10" s="155"/>
      <c r="C10" s="155"/>
      <c r="D10" s="155"/>
      <c r="E10" s="155"/>
      <c r="F10" s="155"/>
      <c r="G10" s="155"/>
      <c r="H10" s="155"/>
    </row>
    <row r="11" spans="1:9" s="117" customFormat="1" ht="18" customHeight="1" x14ac:dyDescent="0.25">
      <c r="A11" s="225" t="s">
        <v>453</v>
      </c>
      <c r="B11" s="225"/>
      <c r="C11" s="225"/>
      <c r="D11" s="225"/>
      <c r="E11" s="225"/>
      <c r="F11" s="225"/>
      <c r="G11" s="225"/>
      <c r="H11" s="225"/>
      <c r="I11" s="185"/>
    </row>
    <row r="12" spans="1:9" ht="42" customHeight="1" x14ac:dyDescent="0.25">
      <c r="A12" s="4" t="s">
        <v>0</v>
      </c>
      <c r="B12" s="217"/>
      <c r="C12" s="151" t="s">
        <v>412</v>
      </c>
      <c r="D12" s="151" t="s">
        <v>413</v>
      </c>
      <c r="E12" s="151" t="s">
        <v>414</v>
      </c>
      <c r="F12" s="151" t="s">
        <v>415</v>
      </c>
      <c r="G12" s="151" t="s">
        <v>387</v>
      </c>
      <c r="H12" s="151" t="s">
        <v>388</v>
      </c>
    </row>
    <row r="13" spans="1:9" ht="12.75" customHeight="1" x14ac:dyDescent="0.25">
      <c r="A13" s="3" t="s">
        <v>0</v>
      </c>
      <c r="B13" s="3" t="s">
        <v>0</v>
      </c>
      <c r="C13" s="39">
        <v>1</v>
      </c>
      <c r="D13" s="40">
        <v>2</v>
      </c>
      <c r="E13" s="41" t="s">
        <v>11</v>
      </c>
      <c r="F13" s="41" t="s">
        <v>90</v>
      </c>
      <c r="G13" s="41" t="s">
        <v>103</v>
      </c>
      <c r="H13" s="41" t="s">
        <v>386</v>
      </c>
    </row>
    <row r="14" spans="1:9" x14ac:dyDescent="0.25">
      <c r="A14" s="3" t="s">
        <v>1</v>
      </c>
      <c r="B14" s="3" t="s">
        <v>2</v>
      </c>
      <c r="C14" s="43"/>
      <c r="D14" s="44" t="s">
        <v>0</v>
      </c>
      <c r="E14" s="44"/>
      <c r="F14" s="44"/>
      <c r="G14" s="42"/>
      <c r="H14" s="42" t="s">
        <v>0</v>
      </c>
    </row>
    <row r="15" spans="1:9" x14ac:dyDescent="0.25">
      <c r="A15" s="5" t="s">
        <v>0</v>
      </c>
      <c r="B15" s="159" t="s">
        <v>343</v>
      </c>
      <c r="C15" s="46">
        <v>788754.88</v>
      </c>
      <c r="D15" s="47">
        <v>1267101</v>
      </c>
      <c r="E15" s="47">
        <v>1267101</v>
      </c>
      <c r="F15" s="47">
        <v>1004963.71</v>
      </c>
      <c r="G15" s="47">
        <f>F15/C15*100</f>
        <v>127.41140948630327</v>
      </c>
      <c r="H15" s="47">
        <f>F15/E15*100</f>
        <v>79.312044580503056</v>
      </c>
    </row>
    <row r="16" spans="1:9" x14ac:dyDescent="0.25">
      <c r="A16" s="5" t="s">
        <v>0</v>
      </c>
      <c r="B16" s="159" t="s">
        <v>344</v>
      </c>
      <c r="C16" s="46">
        <v>0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</row>
    <row r="17" spans="1:8" x14ac:dyDescent="0.25">
      <c r="A17" s="5"/>
      <c r="B17" s="158" t="s">
        <v>340</v>
      </c>
      <c r="C17" s="212">
        <f>C16+C15</f>
        <v>788754.88</v>
      </c>
      <c r="D17" s="212">
        <f t="shared" ref="D17:F17" si="0">D16+D15</f>
        <v>1267101</v>
      </c>
      <c r="E17" s="212">
        <f t="shared" ref="E17" si="1">E16+E15</f>
        <v>1267101</v>
      </c>
      <c r="F17" s="212">
        <f t="shared" si="0"/>
        <v>1004963.71</v>
      </c>
      <c r="G17" s="47">
        <f t="shared" ref="G17:G30" si="2">F17/C17*100</f>
        <v>127.41140948630327</v>
      </c>
      <c r="H17" s="47">
        <f t="shared" ref="H17:H33" si="3">F17/E17*100</f>
        <v>79.312044580503056</v>
      </c>
    </row>
    <row r="18" spans="1:8" x14ac:dyDescent="0.25">
      <c r="A18" s="5" t="s">
        <v>0</v>
      </c>
      <c r="B18" s="159" t="s">
        <v>345</v>
      </c>
      <c r="C18" s="46">
        <v>773075.77</v>
      </c>
      <c r="D18" s="47">
        <v>1246115</v>
      </c>
      <c r="E18" s="47">
        <v>1246115</v>
      </c>
      <c r="F18" s="47">
        <v>1040789.7</v>
      </c>
      <c r="G18" s="47">
        <f t="shared" si="2"/>
        <v>134.62971423874791</v>
      </c>
      <c r="H18" s="47">
        <f t="shared" si="3"/>
        <v>83.52276475285187</v>
      </c>
    </row>
    <row r="19" spans="1:8" x14ac:dyDescent="0.25">
      <c r="A19" s="5" t="s">
        <v>0</v>
      </c>
      <c r="B19" s="159" t="s">
        <v>346</v>
      </c>
      <c r="C19" s="46">
        <v>13271.1</v>
      </c>
      <c r="D19" s="47">
        <v>26600</v>
      </c>
      <c r="E19" s="47">
        <v>26600</v>
      </c>
      <c r="F19" s="47">
        <v>22292.38</v>
      </c>
      <c r="G19" s="47">
        <f t="shared" si="2"/>
        <v>167.97688209718865</v>
      </c>
      <c r="H19" s="47">
        <f t="shared" si="3"/>
        <v>83.805939849624068</v>
      </c>
    </row>
    <row r="20" spans="1:8" x14ac:dyDescent="0.25">
      <c r="A20" s="5"/>
      <c r="B20" s="60" t="s">
        <v>341</v>
      </c>
      <c r="C20" s="211">
        <f>C19+C18</f>
        <v>786346.87</v>
      </c>
      <c r="D20" s="211">
        <f t="shared" ref="D20:F20" si="4">D19+D18</f>
        <v>1272715</v>
      </c>
      <c r="E20" s="211">
        <f t="shared" ref="E20" si="5">E19+E18</f>
        <v>1272715</v>
      </c>
      <c r="F20" s="211">
        <f t="shared" si="4"/>
        <v>1063082.0799999998</v>
      </c>
      <c r="G20" s="47">
        <f t="shared" si="2"/>
        <v>135.19251116240849</v>
      </c>
      <c r="H20" s="47">
        <f t="shared" si="3"/>
        <v>83.528683169444832</v>
      </c>
    </row>
    <row r="21" spans="1:8" x14ac:dyDescent="0.25">
      <c r="A21" s="5"/>
      <c r="B21" s="60" t="s">
        <v>342</v>
      </c>
      <c r="C21" s="212">
        <f>C17-C20</f>
        <v>2408.0100000000093</v>
      </c>
      <c r="D21" s="212">
        <f t="shared" ref="D21:F21" si="6">D17-D20</f>
        <v>-5614</v>
      </c>
      <c r="E21" s="212">
        <f t="shared" ref="E21" si="7">E17-E20</f>
        <v>-5614</v>
      </c>
      <c r="F21" s="212">
        <f t="shared" si="6"/>
        <v>-58118.369999999879</v>
      </c>
      <c r="G21" s="47" t="s">
        <v>105</v>
      </c>
      <c r="H21" s="47" t="s">
        <v>105</v>
      </c>
    </row>
    <row r="22" spans="1:8" x14ac:dyDescent="0.25">
      <c r="A22" s="3" t="s">
        <v>0</v>
      </c>
      <c r="B22" s="3" t="s">
        <v>0</v>
      </c>
      <c r="C22" s="46"/>
      <c r="D22" s="46" t="s">
        <v>0</v>
      </c>
      <c r="E22" s="46" t="s">
        <v>0</v>
      </c>
      <c r="F22" s="46"/>
      <c r="G22" s="47" t="s">
        <v>105</v>
      </c>
      <c r="H22" s="47" t="s">
        <v>105</v>
      </c>
    </row>
    <row r="23" spans="1:8" x14ac:dyDescent="0.25">
      <c r="A23" s="3" t="s">
        <v>5</v>
      </c>
      <c r="B23" s="3" t="s">
        <v>6</v>
      </c>
      <c r="C23" s="46"/>
      <c r="D23" s="46" t="s">
        <v>0</v>
      </c>
      <c r="E23" s="46" t="s">
        <v>0</v>
      </c>
      <c r="F23" s="46"/>
      <c r="G23" s="47" t="s">
        <v>105</v>
      </c>
      <c r="H23" s="47" t="s">
        <v>105</v>
      </c>
    </row>
    <row r="24" spans="1:8" x14ac:dyDescent="0.25">
      <c r="A24" s="5" t="s">
        <v>0</v>
      </c>
      <c r="B24" s="159" t="s">
        <v>347</v>
      </c>
      <c r="C24" s="46">
        <v>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</row>
    <row r="25" spans="1:8" x14ac:dyDescent="0.25">
      <c r="A25" s="5" t="s">
        <v>0</v>
      </c>
      <c r="B25" s="159" t="s">
        <v>348</v>
      </c>
      <c r="C25" s="46">
        <v>4424.04</v>
      </c>
      <c r="D25" s="47">
        <v>0</v>
      </c>
      <c r="E25" s="47">
        <v>0</v>
      </c>
      <c r="F25" s="47">
        <v>0</v>
      </c>
      <c r="G25" s="47">
        <f t="shared" si="2"/>
        <v>0</v>
      </c>
      <c r="H25" s="47" t="e">
        <f t="shared" si="3"/>
        <v>#DIV/0!</v>
      </c>
    </row>
    <row r="26" spans="1:8" x14ac:dyDescent="0.25">
      <c r="A26" s="5"/>
      <c r="B26" s="45" t="s">
        <v>349</v>
      </c>
      <c r="C26" s="46">
        <f>C24-C25</f>
        <v>-4424.04</v>
      </c>
      <c r="D26" s="46">
        <f t="shared" ref="D26:F26" si="8">D24-D25</f>
        <v>0</v>
      </c>
      <c r="E26" s="46">
        <f t="shared" ref="E26" si="9">E24-E25</f>
        <v>0</v>
      </c>
      <c r="F26" s="46">
        <f t="shared" si="8"/>
        <v>0</v>
      </c>
      <c r="G26" s="47">
        <f t="shared" si="2"/>
        <v>0</v>
      </c>
      <c r="H26" s="47" t="e">
        <f t="shared" si="3"/>
        <v>#DIV/0!</v>
      </c>
    </row>
    <row r="27" spans="1:8" x14ac:dyDescent="0.25">
      <c r="A27" s="3" t="s">
        <v>0</v>
      </c>
      <c r="B27" s="3" t="s">
        <v>0</v>
      </c>
      <c r="C27" s="46"/>
      <c r="D27" s="46" t="s">
        <v>0</v>
      </c>
      <c r="E27" s="46" t="s">
        <v>0</v>
      </c>
      <c r="F27" s="46"/>
      <c r="G27" s="47" t="s">
        <v>105</v>
      </c>
      <c r="H27" s="47" t="s">
        <v>105</v>
      </c>
    </row>
    <row r="28" spans="1:8" x14ac:dyDescent="0.25">
      <c r="A28" s="3"/>
      <c r="B28" s="3" t="s">
        <v>7</v>
      </c>
      <c r="C28" s="46"/>
      <c r="D28" s="46" t="s">
        <v>0</v>
      </c>
      <c r="E28" s="46" t="s">
        <v>0</v>
      </c>
      <c r="F28" s="46"/>
      <c r="G28" s="47" t="s">
        <v>105</v>
      </c>
      <c r="H28" s="47" t="s">
        <v>105</v>
      </c>
    </row>
    <row r="29" spans="1:8" x14ac:dyDescent="0.25">
      <c r="A29" s="5" t="s">
        <v>0</v>
      </c>
      <c r="B29" s="45" t="s">
        <v>121</v>
      </c>
      <c r="C29" s="46">
        <v>7629.51</v>
      </c>
      <c r="D29" s="47">
        <v>5614</v>
      </c>
      <c r="E29" s="47">
        <v>5614</v>
      </c>
      <c r="F29" s="47">
        <v>5613.48</v>
      </c>
      <c r="G29" s="47">
        <v>0</v>
      </c>
      <c r="H29" s="47">
        <v>0</v>
      </c>
    </row>
    <row r="30" spans="1:8" x14ac:dyDescent="0.25">
      <c r="A30" s="3" t="s">
        <v>0</v>
      </c>
      <c r="B30" s="45" t="s">
        <v>120</v>
      </c>
      <c r="C30" s="46">
        <v>0</v>
      </c>
      <c r="D30" s="46">
        <v>0</v>
      </c>
      <c r="E30" s="46">
        <v>0</v>
      </c>
      <c r="F30" s="46">
        <v>0</v>
      </c>
      <c r="G30" s="47" t="e">
        <f t="shared" si="2"/>
        <v>#DIV/0!</v>
      </c>
      <c r="H30" s="47">
        <v>0</v>
      </c>
    </row>
    <row r="31" spans="1:8" x14ac:dyDescent="0.25">
      <c r="A31" s="3" t="s">
        <v>0</v>
      </c>
      <c r="B31" s="3" t="s">
        <v>0</v>
      </c>
      <c r="C31" s="46"/>
      <c r="D31" s="46" t="s">
        <v>0</v>
      </c>
      <c r="E31" s="46" t="s">
        <v>0</v>
      </c>
      <c r="F31" s="46"/>
      <c r="G31" s="47">
        <v>0</v>
      </c>
      <c r="H31" s="47">
        <v>0</v>
      </c>
    </row>
    <row r="32" spans="1:8" x14ac:dyDescent="0.25">
      <c r="A32" s="5" t="s">
        <v>0</v>
      </c>
      <c r="B32" s="45" t="s">
        <v>122</v>
      </c>
      <c r="C32" s="46">
        <f t="shared" ref="C32:D32" si="10">C21+C26+C29+C30</f>
        <v>5613.4800000000096</v>
      </c>
      <c r="D32" s="46">
        <f t="shared" si="10"/>
        <v>0</v>
      </c>
      <c r="E32" s="46">
        <f t="shared" ref="E32" si="11">E21+E26+E29+E30</f>
        <v>0</v>
      </c>
      <c r="F32" s="46">
        <v>0</v>
      </c>
      <c r="G32" s="47" t="s">
        <v>105</v>
      </c>
      <c r="H32" s="47" t="s">
        <v>105</v>
      </c>
    </row>
    <row r="33" spans="4:8" ht="0" hidden="1" customHeight="1" x14ac:dyDescent="0.25">
      <c r="H33" s="47" t="e">
        <f t="shared" si="3"/>
        <v>#DIV/0!</v>
      </c>
    </row>
    <row r="36" spans="4:8" x14ac:dyDescent="0.25">
      <c r="D36" s="63" t="s">
        <v>105</v>
      </c>
    </row>
  </sheetData>
  <mergeCells count="4">
    <mergeCell ref="A6:I6"/>
    <mergeCell ref="A8:I8"/>
    <mergeCell ref="A1:I1"/>
    <mergeCell ref="A11:H11"/>
  </mergeCells>
  <phoneticPr fontId="16" type="noConversion"/>
  <pageMargins left="0.39370078740157499" right="0.39370078740157499" top="0.39370078740157499" bottom="0.70866141732283505" header="0.39370078740157499" footer="0.39370078740157499"/>
  <pageSetup paperSize="9" orientation="landscape" verticalDpi="599" r:id="rId1"/>
  <headerFooter alignWithMargins="0">
    <oddFooter>&amp;L&amp;"Arial,Regular"&amp;8 LC Šifra apl. (2022) &amp;C&amp;"Arial,Regular"&amp;8Stranica &amp;P od &amp;N &amp;R&amp;"Arial,Regular"&amp;8 *Obrada LC*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showGridLines="0" workbookViewId="0">
      <pane ySplit="6" topLeftCell="A7" activePane="bottomLeft" state="frozen"/>
      <selection pane="bottomLeft" activeCell="C35" sqref="C35"/>
    </sheetView>
  </sheetViews>
  <sheetFormatPr defaultRowHeight="15" x14ac:dyDescent="0.25"/>
  <cols>
    <col min="1" max="1" width="9.28515625" customWidth="1"/>
    <col min="2" max="2" width="56.42578125" customWidth="1"/>
    <col min="3" max="6" width="15.140625" customWidth="1"/>
    <col min="7" max="7" width="8.5703125" style="35" customWidth="1"/>
    <col min="8" max="8" width="8.5703125" style="33" customWidth="1"/>
    <col min="9" max="10" width="9.5703125" customWidth="1"/>
  </cols>
  <sheetData>
    <row r="1" spans="1:9" ht="14.1" customHeight="1" x14ac:dyDescent="0.25">
      <c r="A1" s="229" t="s">
        <v>104</v>
      </c>
      <c r="B1" s="230"/>
      <c r="C1" s="230"/>
      <c r="D1" s="230"/>
      <c r="E1" s="230"/>
      <c r="F1" s="230"/>
    </row>
    <row r="2" spans="1:9" ht="14.1" customHeight="1" x14ac:dyDescent="0.25">
      <c r="A2" s="63" t="s">
        <v>337</v>
      </c>
    </row>
    <row r="3" spans="1:9" ht="14.1" customHeight="1" x14ac:dyDescent="0.25">
      <c r="A3" s="63" t="s">
        <v>338</v>
      </c>
    </row>
    <row r="4" spans="1:9" ht="14.1" customHeight="1" x14ac:dyDescent="0.25">
      <c r="A4" s="63" t="s">
        <v>339</v>
      </c>
    </row>
    <row r="5" spans="1:9" ht="14.1" customHeight="1" x14ac:dyDescent="0.25">
      <c r="A5" s="156"/>
      <c r="D5" t="s">
        <v>105</v>
      </c>
    </row>
    <row r="6" spans="1:9" ht="14.1" customHeight="1" x14ac:dyDescent="0.25">
      <c r="A6" s="231" t="s">
        <v>0</v>
      </c>
      <c r="B6" s="232"/>
      <c r="C6" s="232"/>
      <c r="D6" s="232"/>
      <c r="E6" s="232"/>
      <c r="F6" s="232"/>
    </row>
    <row r="7" spans="1:9" ht="19.5" customHeight="1" x14ac:dyDescent="0.25">
      <c r="A7" s="233" t="s">
        <v>452</v>
      </c>
      <c r="B7" s="233"/>
      <c r="C7" s="233"/>
      <c r="D7" s="233"/>
      <c r="E7" s="233"/>
      <c r="F7" s="233"/>
      <c r="G7" s="233"/>
      <c r="H7" s="233"/>
      <c r="I7" s="117"/>
    </row>
    <row r="8" spans="1:9" ht="26.25" customHeight="1" x14ac:dyDescent="0.25">
      <c r="A8" s="234" t="s">
        <v>451</v>
      </c>
      <c r="B8" s="234"/>
      <c r="C8" s="234"/>
      <c r="D8" s="234"/>
      <c r="E8" s="234"/>
      <c r="F8" s="234"/>
      <c r="G8" s="234"/>
      <c r="H8" s="234"/>
    </row>
    <row r="9" spans="1:9" ht="24.75" customHeight="1" x14ac:dyDescent="0.25">
      <c r="A9" s="57" t="s">
        <v>8</v>
      </c>
      <c r="B9" s="58" t="s">
        <v>9</v>
      </c>
      <c r="C9" s="59" t="s">
        <v>416</v>
      </c>
      <c r="D9" s="187" t="s">
        <v>413</v>
      </c>
      <c r="E9" s="187" t="s">
        <v>414</v>
      </c>
      <c r="F9" s="59" t="s">
        <v>415</v>
      </c>
      <c r="G9" s="59" t="s">
        <v>390</v>
      </c>
      <c r="H9" s="59" t="s">
        <v>391</v>
      </c>
    </row>
    <row r="10" spans="1:9" x14ac:dyDescent="0.25">
      <c r="A10" s="1" t="s">
        <v>0</v>
      </c>
      <c r="B10" s="2" t="s">
        <v>0</v>
      </c>
      <c r="C10" s="48" t="s">
        <v>123</v>
      </c>
      <c r="D10" s="48" t="s">
        <v>124</v>
      </c>
      <c r="E10" s="48">
        <v>3</v>
      </c>
      <c r="F10" s="48">
        <v>4</v>
      </c>
      <c r="G10" s="188">
        <v>5</v>
      </c>
      <c r="H10" s="38">
        <v>6</v>
      </c>
    </row>
    <row r="11" spans="1:9" x14ac:dyDescent="0.25">
      <c r="A11" s="227" t="s">
        <v>10</v>
      </c>
      <c r="B11" s="228"/>
      <c r="C11" s="228"/>
      <c r="D11" s="228"/>
      <c r="E11" s="182"/>
      <c r="F11" s="56" t="s">
        <v>0</v>
      </c>
      <c r="G11" s="36" t="s">
        <v>0</v>
      </c>
      <c r="H11" s="34"/>
    </row>
    <row r="12" spans="1:9" x14ac:dyDescent="0.25">
      <c r="A12" s="69">
        <v>6</v>
      </c>
      <c r="B12" s="177" t="s">
        <v>402</v>
      </c>
      <c r="C12" s="71">
        <f>C13+C16+C19+C22+C28</f>
        <v>788754.88</v>
      </c>
      <c r="D12" s="71">
        <f>D13+D16+D19+D22+D28</f>
        <v>1267101</v>
      </c>
      <c r="E12" s="71">
        <f t="shared" ref="E12:F12" si="0">E13+E16+E19+E22+E28</f>
        <v>1267101</v>
      </c>
      <c r="F12" s="71">
        <f t="shared" si="0"/>
        <v>1004963.7100000001</v>
      </c>
      <c r="G12" s="73">
        <f>F12/C12*100</f>
        <v>127.41140948630327</v>
      </c>
      <c r="H12" s="73">
        <f>F12/E12*100</f>
        <v>79.312044580503056</v>
      </c>
    </row>
    <row r="13" spans="1:9" ht="25.5" x14ac:dyDescent="0.25">
      <c r="A13" s="8">
        <v>63</v>
      </c>
      <c r="B13" s="9" t="s">
        <v>114</v>
      </c>
      <c r="C13" s="49">
        <f t="shared" ref="C13:F14" si="1">C14</f>
        <v>8735.2900000000009</v>
      </c>
      <c r="D13" s="10">
        <f t="shared" si="1"/>
        <v>17800</v>
      </c>
      <c r="E13" s="10">
        <f t="shared" si="1"/>
        <v>17800</v>
      </c>
      <c r="F13" s="10">
        <f t="shared" si="1"/>
        <v>15089.66</v>
      </c>
      <c r="G13" s="37">
        <f>F13/C13*100</f>
        <v>172.74366391957221</v>
      </c>
      <c r="H13" s="37">
        <f>F13/E13*100</f>
        <v>84.77337078651685</v>
      </c>
    </row>
    <row r="14" spans="1:9" ht="25.5" x14ac:dyDescent="0.25">
      <c r="A14" s="8">
        <v>636</v>
      </c>
      <c r="B14" s="9" t="s">
        <v>115</v>
      </c>
      <c r="C14" s="49">
        <f t="shared" si="1"/>
        <v>8735.2900000000009</v>
      </c>
      <c r="D14" s="10">
        <f t="shared" si="1"/>
        <v>17800</v>
      </c>
      <c r="E14" s="10">
        <f t="shared" si="1"/>
        <v>17800</v>
      </c>
      <c r="F14" s="10">
        <f t="shared" si="1"/>
        <v>15089.66</v>
      </c>
      <c r="G14" s="37">
        <f t="shared" ref="G14:G83" si="2">F14/C14*100</f>
        <v>172.74366391957221</v>
      </c>
      <c r="H14" s="37">
        <f t="shared" ref="H14:H83" si="3">F14/E14*100</f>
        <v>84.77337078651685</v>
      </c>
    </row>
    <row r="15" spans="1:9" ht="25.5" x14ac:dyDescent="0.25">
      <c r="A15" s="11">
        <v>6361</v>
      </c>
      <c r="B15" s="12" t="s">
        <v>116</v>
      </c>
      <c r="C15" s="50">
        <v>8735.2900000000009</v>
      </c>
      <c r="D15" s="13">
        <v>17800</v>
      </c>
      <c r="E15" s="13">
        <v>17800</v>
      </c>
      <c r="F15" s="14">
        <v>15089.66</v>
      </c>
      <c r="G15" s="37">
        <f t="shared" si="2"/>
        <v>172.74366391957221</v>
      </c>
      <c r="H15" s="37">
        <f t="shared" si="3"/>
        <v>84.77337078651685</v>
      </c>
    </row>
    <row r="16" spans="1:9" x14ac:dyDescent="0.25">
      <c r="A16" s="8">
        <v>64</v>
      </c>
      <c r="B16" s="15" t="s">
        <v>106</v>
      </c>
      <c r="C16" s="49">
        <f t="shared" ref="C16:F17" si="4">C17</f>
        <v>0.02</v>
      </c>
      <c r="D16" s="10">
        <f t="shared" si="4"/>
        <v>1</v>
      </c>
      <c r="E16" s="10">
        <f t="shared" si="4"/>
        <v>1</v>
      </c>
      <c r="F16" s="10">
        <f t="shared" si="4"/>
        <v>0.03</v>
      </c>
      <c r="G16" s="37">
        <f t="shared" si="2"/>
        <v>150</v>
      </c>
      <c r="H16" s="37">
        <f t="shared" si="3"/>
        <v>3</v>
      </c>
    </row>
    <row r="17" spans="1:8" x14ac:dyDescent="0.25">
      <c r="A17" s="8">
        <v>641</v>
      </c>
      <c r="B17" s="15" t="s">
        <v>107</v>
      </c>
      <c r="C17" s="49">
        <f t="shared" si="4"/>
        <v>0.02</v>
      </c>
      <c r="D17" s="10">
        <f t="shared" si="4"/>
        <v>1</v>
      </c>
      <c r="E17" s="10">
        <f t="shared" si="4"/>
        <v>1</v>
      </c>
      <c r="F17" s="10">
        <f t="shared" si="4"/>
        <v>0.03</v>
      </c>
      <c r="G17" s="37">
        <f t="shared" si="2"/>
        <v>150</v>
      </c>
      <c r="H17" s="37">
        <f t="shared" si="3"/>
        <v>3</v>
      </c>
    </row>
    <row r="18" spans="1:8" x14ac:dyDescent="0.25">
      <c r="A18" s="11">
        <v>6413</v>
      </c>
      <c r="B18" s="12" t="s">
        <v>117</v>
      </c>
      <c r="C18" s="50">
        <v>0.02</v>
      </c>
      <c r="D18" s="13">
        <v>1</v>
      </c>
      <c r="E18" s="13">
        <v>1</v>
      </c>
      <c r="F18" s="14">
        <v>0.03</v>
      </c>
      <c r="G18" s="37">
        <f t="shared" si="2"/>
        <v>150</v>
      </c>
      <c r="H18" s="37">
        <f t="shared" si="3"/>
        <v>3</v>
      </c>
    </row>
    <row r="19" spans="1:8" x14ac:dyDescent="0.25">
      <c r="A19" s="16">
        <v>65</v>
      </c>
      <c r="B19" s="9" t="s">
        <v>108</v>
      </c>
      <c r="C19" s="51">
        <f t="shared" ref="C19:F20" si="5">C20</f>
        <v>211119.74</v>
      </c>
      <c r="D19" s="17">
        <f t="shared" si="5"/>
        <v>306300</v>
      </c>
      <c r="E19" s="17">
        <f t="shared" si="5"/>
        <v>306300</v>
      </c>
      <c r="F19" s="17">
        <f t="shared" si="5"/>
        <v>243084.03</v>
      </c>
      <c r="G19" s="37">
        <f t="shared" si="2"/>
        <v>115.14036063136493</v>
      </c>
      <c r="H19" s="37">
        <f t="shared" si="3"/>
        <v>79.361420176297742</v>
      </c>
    </row>
    <row r="20" spans="1:8" x14ac:dyDescent="0.25">
      <c r="A20" s="8">
        <v>652</v>
      </c>
      <c r="B20" s="15" t="s">
        <v>108</v>
      </c>
      <c r="C20" s="49">
        <f t="shared" si="5"/>
        <v>211119.74</v>
      </c>
      <c r="D20" s="10">
        <f t="shared" si="5"/>
        <v>306300</v>
      </c>
      <c r="E20" s="10">
        <f t="shared" si="5"/>
        <v>306300</v>
      </c>
      <c r="F20" s="10">
        <f t="shared" si="5"/>
        <v>243084.03</v>
      </c>
      <c r="G20" s="37">
        <f t="shared" si="2"/>
        <v>115.14036063136493</v>
      </c>
      <c r="H20" s="37">
        <f t="shared" si="3"/>
        <v>79.361420176297742</v>
      </c>
    </row>
    <row r="21" spans="1:8" x14ac:dyDescent="0.25">
      <c r="A21" s="18">
        <v>6526</v>
      </c>
      <c r="B21" s="12" t="s">
        <v>109</v>
      </c>
      <c r="C21" s="50">
        <v>211119.74</v>
      </c>
      <c r="D21" s="19">
        <v>306300</v>
      </c>
      <c r="E21" s="19">
        <v>306300</v>
      </c>
      <c r="F21" s="19">
        <v>243084.03</v>
      </c>
      <c r="G21" s="37">
        <f t="shared" si="2"/>
        <v>115.14036063136493</v>
      </c>
      <c r="H21" s="37">
        <f t="shared" si="3"/>
        <v>79.361420176297742</v>
      </c>
    </row>
    <row r="22" spans="1:8" ht="25.5" x14ac:dyDescent="0.25">
      <c r="A22" s="16">
        <v>66</v>
      </c>
      <c r="B22" s="9" t="s">
        <v>113</v>
      </c>
      <c r="C22" s="52">
        <f>C23+C25</f>
        <v>2304.2800000000002</v>
      </c>
      <c r="D22" s="6">
        <f>D23+D25</f>
        <v>3800</v>
      </c>
      <c r="E22" s="6">
        <f>E23+E25</f>
        <v>3800</v>
      </c>
      <c r="F22" s="6">
        <f>F23+F25</f>
        <v>1402.32</v>
      </c>
      <c r="G22" s="37">
        <f t="shared" si="2"/>
        <v>60.857187494575307</v>
      </c>
      <c r="H22" s="37">
        <f t="shared" si="3"/>
        <v>36.903157894736836</v>
      </c>
    </row>
    <row r="23" spans="1:8" x14ac:dyDescent="0.25">
      <c r="A23" s="16">
        <v>661</v>
      </c>
      <c r="B23" s="9" t="s">
        <v>112</v>
      </c>
      <c r="C23" s="53">
        <f>C24</f>
        <v>976.08</v>
      </c>
      <c r="D23" s="7">
        <f>D24</f>
        <v>1300</v>
      </c>
      <c r="E23" s="7">
        <f>E24</f>
        <v>1300</v>
      </c>
      <c r="F23" s="7">
        <f>F24</f>
        <v>1082.32</v>
      </c>
      <c r="G23" s="37">
        <f t="shared" si="2"/>
        <v>110.88435374149658</v>
      </c>
      <c r="H23" s="37">
        <f t="shared" si="3"/>
        <v>83.255384615384614</v>
      </c>
    </row>
    <row r="24" spans="1:8" x14ac:dyDescent="0.25">
      <c r="A24" s="18">
        <v>6615</v>
      </c>
      <c r="B24" s="12" t="s">
        <v>111</v>
      </c>
      <c r="C24" s="50">
        <v>976.08</v>
      </c>
      <c r="D24" s="19">
        <v>1300</v>
      </c>
      <c r="E24" s="19">
        <v>1300</v>
      </c>
      <c r="F24" s="19">
        <v>1082.32</v>
      </c>
      <c r="G24" s="37">
        <f t="shared" si="2"/>
        <v>110.88435374149658</v>
      </c>
      <c r="H24" s="37">
        <f t="shared" si="3"/>
        <v>83.255384615384614</v>
      </c>
    </row>
    <row r="25" spans="1:8" x14ac:dyDescent="0.25">
      <c r="A25" s="16">
        <v>663</v>
      </c>
      <c r="B25" s="9" t="s">
        <v>118</v>
      </c>
      <c r="C25" s="17">
        <f t="shared" ref="C25:E25" si="6">C26+C27</f>
        <v>1328.2</v>
      </c>
      <c r="D25" s="17">
        <f t="shared" si="6"/>
        <v>2500</v>
      </c>
      <c r="E25" s="17">
        <f t="shared" si="6"/>
        <v>2500</v>
      </c>
      <c r="F25" s="17">
        <f>F26+F27</f>
        <v>320</v>
      </c>
      <c r="G25" s="37">
        <f t="shared" si="2"/>
        <v>24.092757114892336</v>
      </c>
      <c r="H25" s="37">
        <f t="shared" si="3"/>
        <v>12.8</v>
      </c>
    </row>
    <row r="26" spans="1:8" x14ac:dyDescent="0.25">
      <c r="A26" s="18">
        <v>6631</v>
      </c>
      <c r="B26" s="12" t="s">
        <v>119</v>
      </c>
      <c r="C26" s="50">
        <v>1328.2</v>
      </c>
      <c r="D26" s="19">
        <v>2500</v>
      </c>
      <c r="E26" s="19">
        <v>2500</v>
      </c>
      <c r="F26" s="20">
        <v>320</v>
      </c>
      <c r="G26" s="37">
        <f t="shared" si="2"/>
        <v>24.092757114892336</v>
      </c>
      <c r="H26" s="37">
        <f t="shared" si="3"/>
        <v>12.8</v>
      </c>
    </row>
    <row r="27" spans="1:8" x14ac:dyDescent="0.25">
      <c r="A27" s="18">
        <v>6632</v>
      </c>
      <c r="B27" s="12" t="s">
        <v>389</v>
      </c>
      <c r="C27" s="50">
        <v>0</v>
      </c>
      <c r="D27" s="19">
        <v>0</v>
      </c>
      <c r="E27" s="19">
        <v>0</v>
      </c>
      <c r="F27" s="20">
        <v>0</v>
      </c>
      <c r="G27" s="37" t="e">
        <f t="shared" si="2"/>
        <v>#DIV/0!</v>
      </c>
      <c r="H27" s="37" t="e">
        <f t="shared" si="3"/>
        <v>#DIV/0!</v>
      </c>
    </row>
    <row r="28" spans="1:8" x14ac:dyDescent="0.25">
      <c r="A28" s="16">
        <v>67</v>
      </c>
      <c r="B28" s="9" t="s">
        <v>110</v>
      </c>
      <c r="C28" s="51">
        <f t="shared" ref="C28:F29" si="7">C29</f>
        <v>566595.55000000005</v>
      </c>
      <c r="D28" s="17">
        <f t="shared" si="7"/>
        <v>939200</v>
      </c>
      <c r="E28" s="17">
        <f t="shared" si="7"/>
        <v>939200</v>
      </c>
      <c r="F28" s="17">
        <f t="shared" si="7"/>
        <v>745387.67</v>
      </c>
      <c r="G28" s="37">
        <f t="shared" si="2"/>
        <v>131.5555108048413</v>
      </c>
      <c r="H28" s="37">
        <f t="shared" si="3"/>
        <v>79.364104557069851</v>
      </c>
    </row>
    <row r="29" spans="1:8" x14ac:dyDescent="0.25">
      <c r="A29" s="16">
        <v>671</v>
      </c>
      <c r="B29" s="9" t="s">
        <v>110</v>
      </c>
      <c r="C29" s="51">
        <f t="shared" si="7"/>
        <v>566595.55000000005</v>
      </c>
      <c r="D29" s="17">
        <f t="shared" si="7"/>
        <v>939200</v>
      </c>
      <c r="E29" s="17">
        <f t="shared" si="7"/>
        <v>939200</v>
      </c>
      <c r="F29" s="17">
        <f t="shared" si="7"/>
        <v>745387.67</v>
      </c>
      <c r="G29" s="37">
        <f t="shared" si="2"/>
        <v>131.5555108048413</v>
      </c>
      <c r="H29" s="37">
        <f t="shared" si="3"/>
        <v>79.364104557069851</v>
      </c>
    </row>
    <row r="30" spans="1:8" x14ac:dyDescent="0.25">
      <c r="A30" s="21">
        <v>6711</v>
      </c>
      <c r="B30" s="22" t="s">
        <v>110</v>
      </c>
      <c r="C30" s="22">
        <v>566595.55000000005</v>
      </c>
      <c r="D30" s="22">
        <v>939200</v>
      </c>
      <c r="E30" s="22">
        <v>939200</v>
      </c>
      <c r="F30" s="22">
        <v>745387.67</v>
      </c>
      <c r="G30" s="37">
        <f t="shared" si="2"/>
        <v>131.5555108048413</v>
      </c>
      <c r="H30" s="37">
        <f t="shared" si="3"/>
        <v>79.364104557069851</v>
      </c>
    </row>
    <row r="31" spans="1:8" x14ac:dyDescent="0.25">
      <c r="A31" s="21"/>
      <c r="B31" s="22"/>
      <c r="C31" s="22"/>
      <c r="D31" s="22"/>
      <c r="E31" s="22"/>
      <c r="F31" s="22"/>
      <c r="G31" s="37"/>
      <c r="H31" s="37"/>
    </row>
    <row r="32" spans="1:8" ht="15" customHeight="1" x14ac:dyDescent="0.25">
      <c r="A32" s="226" t="s">
        <v>7</v>
      </c>
      <c r="B32" s="226"/>
      <c r="C32" s="218"/>
      <c r="D32" s="218"/>
      <c r="E32" s="210"/>
      <c r="F32" s="210"/>
      <c r="G32" s="222"/>
      <c r="H32" s="222"/>
    </row>
    <row r="33" spans="1:8" x14ac:dyDescent="0.25">
      <c r="A33" s="207" t="s">
        <v>366</v>
      </c>
      <c r="B33" s="208" t="s">
        <v>353</v>
      </c>
      <c r="C33" s="208">
        <f>C34</f>
        <v>7629.51</v>
      </c>
      <c r="D33" s="208">
        <f t="shared" ref="D33:F35" si="8">D34</f>
        <v>5614</v>
      </c>
      <c r="E33" s="208">
        <f t="shared" si="8"/>
        <v>5614</v>
      </c>
      <c r="F33" s="208">
        <f t="shared" si="8"/>
        <v>0</v>
      </c>
      <c r="G33" s="222">
        <f t="shared" si="2"/>
        <v>0</v>
      </c>
      <c r="H33" s="222">
        <f t="shared" si="3"/>
        <v>0</v>
      </c>
    </row>
    <row r="34" spans="1:8" x14ac:dyDescent="0.25">
      <c r="A34" s="207" t="s">
        <v>367</v>
      </c>
      <c r="B34" s="208" t="s">
        <v>354</v>
      </c>
      <c r="C34" s="208">
        <f>C35</f>
        <v>7629.51</v>
      </c>
      <c r="D34" s="208">
        <f t="shared" si="8"/>
        <v>5614</v>
      </c>
      <c r="E34" s="208">
        <f t="shared" si="8"/>
        <v>5614</v>
      </c>
      <c r="F34" s="208">
        <f t="shared" si="8"/>
        <v>0</v>
      </c>
      <c r="G34" s="222">
        <f t="shared" si="2"/>
        <v>0</v>
      </c>
      <c r="H34" s="222">
        <f t="shared" si="3"/>
        <v>0</v>
      </c>
    </row>
    <row r="35" spans="1:8" x14ac:dyDescent="0.25">
      <c r="A35" s="207" t="s">
        <v>368</v>
      </c>
      <c r="B35" s="208" t="s">
        <v>355</v>
      </c>
      <c r="C35" s="208">
        <f>C36</f>
        <v>7629.51</v>
      </c>
      <c r="D35" s="208">
        <f t="shared" si="8"/>
        <v>5614</v>
      </c>
      <c r="E35" s="208">
        <f t="shared" si="8"/>
        <v>5614</v>
      </c>
      <c r="F35" s="208">
        <f t="shared" si="8"/>
        <v>0</v>
      </c>
      <c r="G35" s="222">
        <f t="shared" si="2"/>
        <v>0</v>
      </c>
      <c r="H35" s="222">
        <f t="shared" si="3"/>
        <v>0</v>
      </c>
    </row>
    <row r="36" spans="1:8" x14ac:dyDescent="0.25">
      <c r="A36" s="209" t="s">
        <v>369</v>
      </c>
      <c r="B36" s="210" t="s">
        <v>403</v>
      </c>
      <c r="C36" s="210">
        <v>7629.51</v>
      </c>
      <c r="D36" s="210">
        <v>5614</v>
      </c>
      <c r="E36" s="210">
        <v>5614</v>
      </c>
      <c r="F36" s="210">
        <v>0</v>
      </c>
      <c r="G36" s="222">
        <f t="shared" si="2"/>
        <v>0</v>
      </c>
      <c r="H36" s="222">
        <f t="shared" si="3"/>
        <v>0</v>
      </c>
    </row>
    <row r="37" spans="1:8" ht="31.5" customHeight="1" x14ac:dyDescent="0.25">
      <c r="A37" s="219"/>
      <c r="B37" s="220" t="s">
        <v>404</v>
      </c>
      <c r="C37" s="220">
        <f>C12+C33</f>
        <v>796384.39</v>
      </c>
      <c r="D37" s="220">
        <f t="shared" ref="D37:F37" si="9">D12+D33</f>
        <v>1272715</v>
      </c>
      <c r="E37" s="220">
        <f t="shared" si="9"/>
        <v>1272715</v>
      </c>
      <c r="F37" s="220">
        <f t="shared" si="9"/>
        <v>1004963.7100000001</v>
      </c>
      <c r="G37" s="221"/>
      <c r="H37" s="221"/>
    </row>
    <row r="38" spans="1:8" x14ac:dyDescent="0.25">
      <c r="A38" s="21"/>
      <c r="B38" s="22"/>
      <c r="C38" s="22"/>
      <c r="D38" s="22"/>
      <c r="E38" s="22"/>
      <c r="F38" s="22"/>
      <c r="G38" s="37"/>
      <c r="H38" s="37"/>
    </row>
    <row r="39" spans="1:8" ht="26.25" customHeight="1" x14ac:dyDescent="0.25">
      <c r="A39" s="21"/>
      <c r="B39" s="152" t="s">
        <v>336</v>
      </c>
      <c r="C39" s="152">
        <f>C40+C84</f>
        <v>786346.87</v>
      </c>
      <c r="D39" s="152">
        <f t="shared" ref="D39:F39" si="10">D40+D84</f>
        <v>1272715</v>
      </c>
      <c r="E39" s="152">
        <f t="shared" ref="E39" si="11">E40+E84</f>
        <v>1272715</v>
      </c>
      <c r="F39" s="152">
        <f t="shared" si="10"/>
        <v>1063082.08</v>
      </c>
      <c r="G39" s="205">
        <f t="shared" si="2"/>
        <v>135.19251116240852</v>
      </c>
      <c r="H39" s="205">
        <f t="shared" si="3"/>
        <v>83.528683169444847</v>
      </c>
    </row>
    <row r="40" spans="1:8" x14ac:dyDescent="0.25">
      <c r="A40" s="70" t="s">
        <v>11</v>
      </c>
      <c r="B40" s="70" t="s">
        <v>3</v>
      </c>
      <c r="C40" s="72">
        <f>C41+C50+C78</f>
        <v>773075.77</v>
      </c>
      <c r="D40" s="72">
        <f>D41+D50+D78</f>
        <v>1246115</v>
      </c>
      <c r="E40" s="72">
        <f>E41+E50+E78</f>
        <v>1246115</v>
      </c>
      <c r="F40" s="72">
        <f>F41+F50+F78</f>
        <v>1040789.7000000001</v>
      </c>
      <c r="G40" s="189">
        <f t="shared" si="2"/>
        <v>134.62971423874791</v>
      </c>
      <c r="H40" s="189">
        <f t="shared" si="3"/>
        <v>83.52276475285187</v>
      </c>
    </row>
    <row r="41" spans="1:8" x14ac:dyDescent="0.25">
      <c r="A41" s="15" t="s">
        <v>12</v>
      </c>
      <c r="B41" s="15" t="s">
        <v>13</v>
      </c>
      <c r="C41" s="10">
        <f>C42+C45+C47</f>
        <v>647313.85</v>
      </c>
      <c r="D41" s="10">
        <f>D42+D45+D47</f>
        <v>980200</v>
      </c>
      <c r="E41" s="10">
        <f>E42+E45+E47</f>
        <v>980200</v>
      </c>
      <c r="F41" s="10">
        <f>F42+F45+F47</f>
        <v>869667.02</v>
      </c>
      <c r="G41" s="37">
        <f t="shared" si="2"/>
        <v>134.35013324680139</v>
      </c>
      <c r="H41" s="37">
        <f t="shared" si="3"/>
        <v>88.723425831462961</v>
      </c>
    </row>
    <row r="42" spans="1:8" x14ac:dyDescent="0.25">
      <c r="A42" s="15" t="s">
        <v>14</v>
      </c>
      <c r="B42" s="15" t="s">
        <v>15</v>
      </c>
      <c r="C42" s="10">
        <f>C43+C44</f>
        <v>553366.32999999996</v>
      </c>
      <c r="D42" s="10">
        <f t="shared" ref="D42:E42" si="12">D43+D44</f>
        <v>806000</v>
      </c>
      <c r="E42" s="10">
        <f t="shared" si="12"/>
        <v>806000</v>
      </c>
      <c r="F42" s="10">
        <f>F43+F44</f>
        <v>739885.65</v>
      </c>
      <c r="G42" s="37">
        <f t="shared" si="2"/>
        <v>133.70630085137273</v>
      </c>
      <c r="H42" s="37">
        <f t="shared" si="3"/>
        <v>91.797227047146407</v>
      </c>
    </row>
    <row r="43" spans="1:8" x14ac:dyDescent="0.25">
      <c r="A43" s="23" t="s">
        <v>16</v>
      </c>
      <c r="B43" s="23" t="s">
        <v>17</v>
      </c>
      <c r="C43" s="54">
        <v>547383.76</v>
      </c>
      <c r="D43" s="13">
        <v>792000</v>
      </c>
      <c r="E43" s="13">
        <v>792000</v>
      </c>
      <c r="F43" s="14">
        <v>730539.61</v>
      </c>
      <c r="G43" s="37">
        <f t="shared" si="2"/>
        <v>133.46022724532418</v>
      </c>
      <c r="H43" s="37">
        <f t="shared" si="3"/>
        <v>92.23984974747475</v>
      </c>
    </row>
    <row r="44" spans="1:8" x14ac:dyDescent="0.25">
      <c r="A44" s="11">
        <v>3113</v>
      </c>
      <c r="B44" s="23" t="s">
        <v>398</v>
      </c>
      <c r="C44" s="54">
        <v>5982.57</v>
      </c>
      <c r="D44" s="13">
        <v>14000</v>
      </c>
      <c r="E44" s="13">
        <v>14000</v>
      </c>
      <c r="F44" s="14">
        <v>9346.0400000000009</v>
      </c>
      <c r="G44" s="37">
        <f t="shared" si="2"/>
        <v>156.22115579090595</v>
      </c>
      <c r="H44" s="37">
        <f t="shared" si="3"/>
        <v>66.757428571428576</v>
      </c>
    </row>
    <row r="45" spans="1:8" x14ac:dyDescent="0.25">
      <c r="A45" s="15" t="s">
        <v>18</v>
      </c>
      <c r="B45" s="15" t="s">
        <v>19</v>
      </c>
      <c r="C45" s="10">
        <f>C46</f>
        <v>28522.87</v>
      </c>
      <c r="D45" s="10">
        <f>D46</f>
        <v>51500</v>
      </c>
      <c r="E45" s="10">
        <f>E46</f>
        <v>51500</v>
      </c>
      <c r="F45" s="10">
        <f>F46</f>
        <v>38993.050000000003</v>
      </c>
      <c r="G45" s="37">
        <f t="shared" si="2"/>
        <v>136.70801711048014</v>
      </c>
      <c r="H45" s="37">
        <f t="shared" si="3"/>
        <v>75.714660194174769</v>
      </c>
    </row>
    <row r="46" spans="1:8" x14ac:dyDescent="0.25">
      <c r="A46" s="23" t="s">
        <v>20</v>
      </c>
      <c r="B46" s="23" t="s">
        <v>19</v>
      </c>
      <c r="C46" s="54">
        <v>28522.87</v>
      </c>
      <c r="D46" s="13">
        <v>51500</v>
      </c>
      <c r="E46" s="13">
        <v>51500</v>
      </c>
      <c r="F46" s="14">
        <v>38993.050000000003</v>
      </c>
      <c r="G46" s="37">
        <f t="shared" si="2"/>
        <v>136.70801711048014</v>
      </c>
      <c r="H46" s="37">
        <f t="shared" si="3"/>
        <v>75.714660194174769</v>
      </c>
    </row>
    <row r="47" spans="1:8" x14ac:dyDescent="0.25">
      <c r="A47" s="15" t="s">
        <v>21</v>
      </c>
      <c r="B47" s="15" t="s">
        <v>22</v>
      </c>
      <c r="C47" s="10">
        <f>C48</f>
        <v>65424.65</v>
      </c>
      <c r="D47" s="10">
        <f>D48</f>
        <v>122700</v>
      </c>
      <c r="E47" s="10">
        <f>E48</f>
        <v>122700</v>
      </c>
      <c r="F47" s="10">
        <f>F48</f>
        <v>90788.32</v>
      </c>
      <c r="G47" s="37">
        <f t="shared" si="2"/>
        <v>138.76775802392524</v>
      </c>
      <c r="H47" s="37">
        <f t="shared" si="3"/>
        <v>73.992110839445814</v>
      </c>
    </row>
    <row r="48" spans="1:8" x14ac:dyDescent="0.25">
      <c r="A48" s="23" t="s">
        <v>23</v>
      </c>
      <c r="B48" s="23" t="s">
        <v>24</v>
      </c>
      <c r="C48" s="54">
        <v>65424.65</v>
      </c>
      <c r="D48" s="24">
        <v>122700</v>
      </c>
      <c r="E48" s="24">
        <v>122700</v>
      </c>
      <c r="F48" s="14">
        <v>90788.32</v>
      </c>
      <c r="G48" s="37">
        <f t="shared" si="2"/>
        <v>138.76775802392524</v>
      </c>
      <c r="H48" s="37">
        <f t="shared" si="3"/>
        <v>73.992110839445814</v>
      </c>
    </row>
    <row r="49" spans="1:8" x14ac:dyDescent="0.25">
      <c r="A49" s="23" t="s">
        <v>25</v>
      </c>
      <c r="B49" s="23" t="s">
        <v>26</v>
      </c>
      <c r="C49" s="54"/>
      <c r="D49" s="25">
        <v>0</v>
      </c>
      <c r="E49" s="25">
        <v>0</v>
      </c>
      <c r="F49" s="14">
        <v>0</v>
      </c>
      <c r="G49" s="37" t="e">
        <f t="shared" si="2"/>
        <v>#DIV/0!</v>
      </c>
      <c r="H49" s="37" t="e">
        <f t="shared" si="3"/>
        <v>#DIV/0!</v>
      </c>
    </row>
    <row r="50" spans="1:8" x14ac:dyDescent="0.25">
      <c r="A50" s="15" t="s">
        <v>27</v>
      </c>
      <c r="B50" s="15" t="s">
        <v>28</v>
      </c>
      <c r="C50" s="10">
        <f>C51+C56+C63+C73</f>
        <v>124159.91</v>
      </c>
      <c r="D50" s="10">
        <f>D51+D56+D63+D73</f>
        <v>264015</v>
      </c>
      <c r="E50" s="10">
        <f>E51+E56+E63+E73</f>
        <v>264015</v>
      </c>
      <c r="F50" s="10">
        <f>F51+F56+F63+F73</f>
        <v>169613.67</v>
      </c>
      <c r="G50" s="37">
        <f t="shared" si="2"/>
        <v>136.60904715539823</v>
      </c>
      <c r="H50" s="37">
        <f t="shared" si="3"/>
        <v>64.243952048179082</v>
      </c>
    </row>
    <row r="51" spans="1:8" x14ac:dyDescent="0.25">
      <c r="A51" s="15" t="s">
        <v>29</v>
      </c>
      <c r="B51" s="15" t="s">
        <v>30</v>
      </c>
      <c r="C51" s="10">
        <f>SUM(C52:C55)</f>
        <v>11436.740000000002</v>
      </c>
      <c r="D51" s="10">
        <f>SUM(D52:D55)</f>
        <v>18415</v>
      </c>
      <c r="E51" s="10">
        <f>SUM(E52:E55)</f>
        <v>18415</v>
      </c>
      <c r="F51" s="10">
        <f>SUM(F52:F55)</f>
        <v>14956.470000000001</v>
      </c>
      <c r="G51" s="37">
        <f t="shared" si="2"/>
        <v>130.77564061087338</v>
      </c>
      <c r="H51" s="37">
        <f t="shared" si="3"/>
        <v>81.218951941352174</v>
      </c>
    </row>
    <row r="52" spans="1:8" x14ac:dyDescent="0.25">
      <c r="A52" s="23" t="s">
        <v>31</v>
      </c>
      <c r="B52" s="23" t="s">
        <v>32</v>
      </c>
      <c r="C52" s="54">
        <v>468.1</v>
      </c>
      <c r="D52" s="13">
        <v>1500</v>
      </c>
      <c r="E52" s="13">
        <v>1500</v>
      </c>
      <c r="F52" s="14">
        <v>604</v>
      </c>
      <c r="G52" s="37">
        <f t="shared" si="2"/>
        <v>129.03225806451613</v>
      </c>
      <c r="H52" s="37">
        <f t="shared" si="3"/>
        <v>40.266666666666666</v>
      </c>
    </row>
    <row r="53" spans="1:8" x14ac:dyDescent="0.25">
      <c r="A53" s="23" t="s">
        <v>33</v>
      </c>
      <c r="B53" s="23" t="s">
        <v>34</v>
      </c>
      <c r="C53" s="54">
        <v>9337.82</v>
      </c>
      <c r="D53" s="13">
        <v>13700</v>
      </c>
      <c r="E53" s="13">
        <v>13700</v>
      </c>
      <c r="F53" s="14">
        <v>11937.6</v>
      </c>
      <c r="G53" s="37">
        <f t="shared" si="2"/>
        <v>127.84140195463183</v>
      </c>
      <c r="H53" s="37">
        <f t="shared" si="3"/>
        <v>87.135766423357666</v>
      </c>
    </row>
    <row r="54" spans="1:8" x14ac:dyDescent="0.25">
      <c r="A54" s="23" t="s">
        <v>35</v>
      </c>
      <c r="B54" s="23" t="s">
        <v>36</v>
      </c>
      <c r="C54" s="54">
        <v>1211.1199999999999</v>
      </c>
      <c r="D54" s="13">
        <v>2715</v>
      </c>
      <c r="E54" s="13">
        <v>2715</v>
      </c>
      <c r="F54" s="14">
        <v>2068.37</v>
      </c>
      <c r="G54" s="37">
        <f t="shared" si="2"/>
        <v>170.78159059383051</v>
      </c>
      <c r="H54" s="37">
        <f t="shared" si="3"/>
        <v>76.183057090239402</v>
      </c>
    </row>
    <row r="55" spans="1:8" x14ac:dyDescent="0.25">
      <c r="A55" s="23" t="s">
        <v>37</v>
      </c>
      <c r="B55" s="23" t="s">
        <v>38</v>
      </c>
      <c r="C55" s="54">
        <v>419.7</v>
      </c>
      <c r="D55" s="13">
        <v>500</v>
      </c>
      <c r="E55" s="13">
        <v>500</v>
      </c>
      <c r="F55" s="14">
        <v>346.5</v>
      </c>
      <c r="G55" s="37">
        <f t="shared" si="2"/>
        <v>82.558970693352393</v>
      </c>
      <c r="H55" s="37">
        <f t="shared" si="3"/>
        <v>69.3</v>
      </c>
    </row>
    <row r="56" spans="1:8" x14ac:dyDescent="0.25">
      <c r="A56" s="15" t="s">
        <v>39</v>
      </c>
      <c r="B56" s="15" t="s">
        <v>40</v>
      </c>
      <c r="C56" s="10">
        <f>SUM(C57:C62)</f>
        <v>92242.62000000001</v>
      </c>
      <c r="D56" s="10">
        <f>SUM(D57:D62)</f>
        <v>187100</v>
      </c>
      <c r="E56" s="10">
        <f>SUM(E57:E62)</f>
        <v>187100</v>
      </c>
      <c r="F56" s="10">
        <f>SUM(F57:F62)</f>
        <v>125370.95000000001</v>
      </c>
      <c r="G56" s="37">
        <f t="shared" si="2"/>
        <v>135.91434198204689</v>
      </c>
      <c r="H56" s="37">
        <f t="shared" si="3"/>
        <v>67.007455905932673</v>
      </c>
    </row>
    <row r="57" spans="1:8" x14ac:dyDescent="0.25">
      <c r="A57" s="23" t="s">
        <v>41</v>
      </c>
      <c r="B57" s="23" t="s">
        <v>42</v>
      </c>
      <c r="C57" s="54">
        <v>17650.16</v>
      </c>
      <c r="D57" s="13">
        <v>42400</v>
      </c>
      <c r="E57" s="13">
        <v>42400</v>
      </c>
      <c r="F57" s="14">
        <v>28903.98</v>
      </c>
      <c r="G57" s="37">
        <f t="shared" si="2"/>
        <v>163.76044183168878</v>
      </c>
      <c r="H57" s="37">
        <f t="shared" si="3"/>
        <v>68.169764150943394</v>
      </c>
    </row>
    <row r="58" spans="1:8" x14ac:dyDescent="0.25">
      <c r="A58" s="23" t="s">
        <v>43</v>
      </c>
      <c r="B58" s="23" t="s">
        <v>44</v>
      </c>
      <c r="C58" s="54">
        <v>50510.92</v>
      </c>
      <c r="D58" s="13">
        <v>63000</v>
      </c>
      <c r="E58" s="13">
        <v>63000</v>
      </c>
      <c r="F58" s="14">
        <v>57645.29</v>
      </c>
      <c r="G58" s="37">
        <f t="shared" si="2"/>
        <v>114.12441111743759</v>
      </c>
      <c r="H58" s="37">
        <f t="shared" si="3"/>
        <v>91.500460317460323</v>
      </c>
    </row>
    <row r="59" spans="1:8" x14ac:dyDescent="0.25">
      <c r="A59" s="23" t="s">
        <v>45</v>
      </c>
      <c r="B59" s="23" t="s">
        <v>46</v>
      </c>
      <c r="C59" s="54">
        <v>17804.05</v>
      </c>
      <c r="D59" s="13">
        <v>50600</v>
      </c>
      <c r="E59" s="13">
        <v>50600</v>
      </c>
      <c r="F59" s="14">
        <v>24507.75</v>
      </c>
      <c r="G59" s="37">
        <f t="shared" si="2"/>
        <v>137.65266891521873</v>
      </c>
      <c r="H59" s="37">
        <f t="shared" si="3"/>
        <v>48.434288537549406</v>
      </c>
    </row>
    <row r="60" spans="1:8" x14ac:dyDescent="0.25">
      <c r="A60" s="23" t="s">
        <v>47</v>
      </c>
      <c r="B60" s="23" t="s">
        <v>48</v>
      </c>
      <c r="C60" s="54">
        <v>4459.3</v>
      </c>
      <c r="D60" s="13">
        <v>8000</v>
      </c>
      <c r="E60" s="13">
        <v>8000</v>
      </c>
      <c r="F60" s="14">
        <v>2791.78</v>
      </c>
      <c r="G60" s="37">
        <f t="shared" si="2"/>
        <v>62.605790146435538</v>
      </c>
      <c r="H60" s="37">
        <f t="shared" si="3"/>
        <v>34.89725</v>
      </c>
    </row>
    <row r="61" spans="1:8" x14ac:dyDescent="0.25">
      <c r="A61" s="23" t="s">
        <v>49</v>
      </c>
      <c r="B61" s="23" t="s">
        <v>50</v>
      </c>
      <c r="C61" s="54">
        <v>1457.06</v>
      </c>
      <c r="D61" s="13">
        <v>20100</v>
      </c>
      <c r="E61" s="13">
        <v>20100</v>
      </c>
      <c r="F61" s="14">
        <v>8876.6</v>
      </c>
      <c r="G61" s="37">
        <f t="shared" si="2"/>
        <v>609.21307290022378</v>
      </c>
      <c r="H61" s="37">
        <f t="shared" si="3"/>
        <v>44.162189054726369</v>
      </c>
    </row>
    <row r="62" spans="1:8" x14ac:dyDescent="0.25">
      <c r="A62" s="23" t="s">
        <v>51</v>
      </c>
      <c r="B62" s="23" t="s">
        <v>52</v>
      </c>
      <c r="C62" s="54">
        <v>361.13</v>
      </c>
      <c r="D62" s="13">
        <v>3000</v>
      </c>
      <c r="E62" s="13">
        <v>3000</v>
      </c>
      <c r="F62" s="14">
        <v>2645.55</v>
      </c>
      <c r="G62" s="37">
        <f t="shared" si="2"/>
        <v>732.57552681859715</v>
      </c>
      <c r="H62" s="37">
        <f t="shared" si="3"/>
        <v>88.185000000000002</v>
      </c>
    </row>
    <row r="63" spans="1:8" x14ac:dyDescent="0.25">
      <c r="A63" s="15" t="s">
        <v>53</v>
      </c>
      <c r="B63" s="15" t="s">
        <v>54</v>
      </c>
      <c r="C63" s="10">
        <f>SUM(C64:C72)</f>
        <v>13202.259999999998</v>
      </c>
      <c r="D63" s="10">
        <f>SUM(D64:D72)</f>
        <v>47300</v>
      </c>
      <c r="E63" s="10">
        <f>SUM(E64:E72)</f>
        <v>47300</v>
      </c>
      <c r="F63" s="10">
        <f>SUM(F64:F72)</f>
        <v>22071.870000000003</v>
      </c>
      <c r="G63" s="37">
        <f t="shared" si="2"/>
        <v>167.18251269100901</v>
      </c>
      <c r="H63" s="37">
        <f t="shared" si="3"/>
        <v>46.663572938689221</v>
      </c>
    </row>
    <row r="64" spans="1:8" x14ac:dyDescent="0.25">
      <c r="A64" s="23" t="s">
        <v>55</v>
      </c>
      <c r="B64" s="23" t="s">
        <v>56</v>
      </c>
      <c r="C64" s="54">
        <v>1636.79</v>
      </c>
      <c r="D64" s="13">
        <v>3500</v>
      </c>
      <c r="E64" s="13">
        <v>3500</v>
      </c>
      <c r="F64" s="14">
        <v>2521.54</v>
      </c>
      <c r="G64" s="37">
        <f t="shared" si="2"/>
        <v>154.05397149298321</v>
      </c>
      <c r="H64" s="37">
        <f t="shared" si="3"/>
        <v>72.043999999999997</v>
      </c>
    </row>
    <row r="65" spans="1:8" x14ac:dyDescent="0.25">
      <c r="A65" s="23" t="s">
        <v>57</v>
      </c>
      <c r="B65" s="23" t="s">
        <v>58</v>
      </c>
      <c r="C65" s="54">
        <v>4443.97</v>
      </c>
      <c r="D65" s="13">
        <v>15000</v>
      </c>
      <c r="E65" s="13">
        <v>15000</v>
      </c>
      <c r="F65" s="14">
        <v>4336.5600000000004</v>
      </c>
      <c r="G65" s="37">
        <f t="shared" si="2"/>
        <v>97.583016987063374</v>
      </c>
      <c r="H65" s="37">
        <f t="shared" si="3"/>
        <v>28.910400000000003</v>
      </c>
    </row>
    <row r="66" spans="1:8" x14ac:dyDescent="0.25">
      <c r="A66" s="23" t="s">
        <v>59</v>
      </c>
      <c r="B66" s="23" t="s">
        <v>60</v>
      </c>
      <c r="C66" s="54">
        <v>318.48</v>
      </c>
      <c r="D66" s="13">
        <v>2100</v>
      </c>
      <c r="E66" s="13">
        <v>2100</v>
      </c>
      <c r="F66" s="14">
        <v>932.32</v>
      </c>
      <c r="G66" s="37">
        <f t="shared" si="2"/>
        <v>292.74051745792514</v>
      </c>
      <c r="H66" s="37">
        <f t="shared" si="3"/>
        <v>44.396190476190476</v>
      </c>
    </row>
    <row r="67" spans="1:8" x14ac:dyDescent="0.25">
      <c r="A67" s="23" t="s">
        <v>61</v>
      </c>
      <c r="B67" s="23" t="s">
        <v>62</v>
      </c>
      <c r="C67" s="54">
        <v>1199.19</v>
      </c>
      <c r="D67" s="13">
        <v>7800</v>
      </c>
      <c r="E67" s="13">
        <v>7800</v>
      </c>
      <c r="F67" s="14">
        <v>2232.9899999999998</v>
      </c>
      <c r="G67" s="37">
        <f t="shared" si="2"/>
        <v>186.20819052860676</v>
      </c>
      <c r="H67" s="37">
        <f t="shared" si="3"/>
        <v>28.628076923076922</v>
      </c>
    </row>
    <row r="68" spans="1:8" x14ac:dyDescent="0.25">
      <c r="A68" s="11">
        <v>3235</v>
      </c>
      <c r="B68" s="12" t="s">
        <v>405</v>
      </c>
      <c r="C68" s="54">
        <v>1234.8</v>
      </c>
      <c r="D68" s="13">
        <v>6000</v>
      </c>
      <c r="E68" s="13">
        <v>6000</v>
      </c>
      <c r="F68" s="14">
        <v>4939.2</v>
      </c>
      <c r="G68" s="37">
        <f t="shared" si="2"/>
        <v>400</v>
      </c>
      <c r="H68" s="37">
        <f t="shared" si="3"/>
        <v>82.32</v>
      </c>
    </row>
    <row r="69" spans="1:8" x14ac:dyDescent="0.25">
      <c r="A69" s="23" t="s">
        <v>63</v>
      </c>
      <c r="B69" s="23" t="s">
        <v>64</v>
      </c>
      <c r="C69" s="54">
        <v>1512.06</v>
      </c>
      <c r="D69" s="13">
        <v>5000</v>
      </c>
      <c r="E69" s="13">
        <v>5000</v>
      </c>
      <c r="F69" s="14">
        <v>2178.9499999999998</v>
      </c>
      <c r="G69" s="37">
        <f t="shared" si="2"/>
        <v>144.1047312937317</v>
      </c>
      <c r="H69" s="37">
        <f t="shared" si="3"/>
        <v>43.578999999999994</v>
      </c>
    </row>
    <row r="70" spans="1:8" x14ac:dyDescent="0.25">
      <c r="A70" s="23" t="s">
        <v>65</v>
      </c>
      <c r="B70" s="23" t="s">
        <v>66</v>
      </c>
      <c r="C70" s="54">
        <v>0</v>
      </c>
      <c r="D70" s="13">
        <v>2000</v>
      </c>
      <c r="E70" s="13">
        <v>2000</v>
      </c>
      <c r="F70" s="14">
        <v>929.37</v>
      </c>
      <c r="G70" s="37" t="e">
        <f t="shared" si="2"/>
        <v>#DIV/0!</v>
      </c>
      <c r="H70" s="37">
        <f t="shared" si="3"/>
        <v>46.468499999999999</v>
      </c>
    </row>
    <row r="71" spans="1:8" x14ac:dyDescent="0.25">
      <c r="A71" s="23" t="s">
        <v>67</v>
      </c>
      <c r="B71" s="23" t="s">
        <v>68</v>
      </c>
      <c r="C71" s="54">
        <v>1446.57</v>
      </c>
      <c r="D71" s="13">
        <v>4200</v>
      </c>
      <c r="E71" s="13">
        <v>4200</v>
      </c>
      <c r="F71" s="14">
        <v>2696.77</v>
      </c>
      <c r="G71" s="37">
        <f t="shared" si="2"/>
        <v>186.42512978977859</v>
      </c>
      <c r="H71" s="37">
        <f t="shared" si="3"/>
        <v>64.208809523809521</v>
      </c>
    </row>
    <row r="72" spans="1:8" x14ac:dyDescent="0.25">
      <c r="A72" s="23" t="s">
        <v>69</v>
      </c>
      <c r="B72" s="23" t="s">
        <v>70</v>
      </c>
      <c r="C72" s="54">
        <v>1410.4</v>
      </c>
      <c r="D72" s="13">
        <v>1700</v>
      </c>
      <c r="E72" s="13">
        <v>1700</v>
      </c>
      <c r="F72" s="14">
        <v>1304.17</v>
      </c>
      <c r="G72" s="37">
        <f t="shared" si="2"/>
        <v>92.468094157685769</v>
      </c>
      <c r="H72" s="37">
        <f t="shared" si="3"/>
        <v>76.715882352941179</v>
      </c>
    </row>
    <row r="73" spans="1:8" x14ac:dyDescent="0.25">
      <c r="A73" s="15" t="s">
        <v>71</v>
      </c>
      <c r="B73" s="15" t="s">
        <v>72</v>
      </c>
      <c r="C73" s="10">
        <f>C74+C75+C76+C77</f>
        <v>7278.2900000000009</v>
      </c>
      <c r="D73" s="10">
        <f>D74+D75+D76+D77</f>
        <v>11200</v>
      </c>
      <c r="E73" s="10">
        <f>E74+E75+E76+E77</f>
        <v>11200</v>
      </c>
      <c r="F73" s="10">
        <f>F74+F75+F76+F77</f>
        <v>7214.380000000001</v>
      </c>
      <c r="G73" s="37">
        <f t="shared" si="2"/>
        <v>99.121909129754386</v>
      </c>
      <c r="H73" s="37">
        <f t="shared" si="3"/>
        <v>64.414107142857148</v>
      </c>
    </row>
    <row r="74" spans="1:8" x14ac:dyDescent="0.25">
      <c r="A74" s="23" t="s">
        <v>73</v>
      </c>
      <c r="B74" s="23" t="s">
        <v>74</v>
      </c>
      <c r="C74" s="54">
        <v>1973.22</v>
      </c>
      <c r="D74" s="13">
        <v>4400</v>
      </c>
      <c r="E74" s="13">
        <v>4400</v>
      </c>
      <c r="F74" s="14">
        <v>2547.8200000000002</v>
      </c>
      <c r="G74" s="37">
        <f t="shared" si="2"/>
        <v>129.11991567083246</v>
      </c>
      <c r="H74" s="37">
        <f t="shared" si="3"/>
        <v>57.905000000000008</v>
      </c>
    </row>
    <row r="75" spans="1:8" x14ac:dyDescent="0.25">
      <c r="A75" s="11">
        <v>3293</v>
      </c>
      <c r="B75" s="12" t="s">
        <v>371</v>
      </c>
      <c r="C75" s="54">
        <v>636.70000000000005</v>
      </c>
      <c r="D75" s="13">
        <v>2000</v>
      </c>
      <c r="E75" s="13">
        <v>2000</v>
      </c>
      <c r="F75" s="14">
        <v>720.04</v>
      </c>
      <c r="G75" s="37">
        <f t="shared" si="2"/>
        <v>113.0893670488456</v>
      </c>
      <c r="H75" s="37">
        <f t="shared" si="3"/>
        <v>36.002000000000002</v>
      </c>
    </row>
    <row r="76" spans="1:8" x14ac:dyDescent="0.25">
      <c r="A76" s="23" t="s">
        <v>75</v>
      </c>
      <c r="B76" s="23" t="s">
        <v>76</v>
      </c>
      <c r="C76" s="54">
        <v>1456.47</v>
      </c>
      <c r="D76" s="13">
        <v>2600</v>
      </c>
      <c r="E76" s="13">
        <v>2600</v>
      </c>
      <c r="F76" s="14">
        <v>2353</v>
      </c>
      <c r="G76" s="37">
        <f t="shared" si="2"/>
        <v>161.55499255048164</v>
      </c>
      <c r="H76" s="37">
        <f t="shared" si="3"/>
        <v>90.5</v>
      </c>
    </row>
    <row r="77" spans="1:8" x14ac:dyDescent="0.25">
      <c r="A77" s="23" t="s">
        <v>77</v>
      </c>
      <c r="B77" s="23" t="s">
        <v>72</v>
      </c>
      <c r="C77" s="54">
        <v>3211.9</v>
      </c>
      <c r="D77" s="13">
        <v>2200</v>
      </c>
      <c r="E77" s="13">
        <v>2200</v>
      </c>
      <c r="F77" s="14">
        <v>1593.52</v>
      </c>
      <c r="G77" s="37">
        <f t="shared" si="2"/>
        <v>49.613001650113638</v>
      </c>
      <c r="H77" s="37">
        <f t="shared" si="3"/>
        <v>72.432727272727277</v>
      </c>
    </row>
    <row r="78" spans="1:8" x14ac:dyDescent="0.25">
      <c r="A78" s="15" t="s">
        <v>78</v>
      </c>
      <c r="B78" s="15" t="s">
        <v>79</v>
      </c>
      <c r="C78" s="10">
        <f>C79+C81</f>
        <v>1602.01</v>
      </c>
      <c r="D78" s="10">
        <f>D79+D81</f>
        <v>1900</v>
      </c>
      <c r="E78" s="10">
        <f>E79+E81</f>
        <v>1900</v>
      </c>
      <c r="F78" s="10">
        <f>F79+F81</f>
        <v>1509.01</v>
      </c>
      <c r="G78" s="37">
        <f t="shared" si="2"/>
        <v>94.194792791555599</v>
      </c>
      <c r="H78" s="37">
        <f t="shared" si="3"/>
        <v>79.421578947368417</v>
      </c>
    </row>
    <row r="79" spans="1:8" x14ac:dyDescent="0.25">
      <c r="A79" s="15" t="s">
        <v>80</v>
      </c>
      <c r="B79" s="15" t="s">
        <v>81</v>
      </c>
      <c r="C79" s="10">
        <f>C80</f>
        <v>33.72</v>
      </c>
      <c r="D79" s="10">
        <f>D80</f>
        <v>0</v>
      </c>
      <c r="E79" s="10">
        <f>E80</f>
        <v>0</v>
      </c>
      <c r="F79" s="10">
        <f>F80</f>
        <v>0</v>
      </c>
      <c r="G79" s="37">
        <f t="shared" si="2"/>
        <v>0</v>
      </c>
      <c r="H79" s="37" t="e">
        <f t="shared" si="3"/>
        <v>#DIV/0!</v>
      </c>
    </row>
    <row r="80" spans="1:8" ht="25.5" x14ac:dyDescent="0.25">
      <c r="A80" s="23" t="s">
        <v>82</v>
      </c>
      <c r="B80" s="23" t="s">
        <v>83</v>
      </c>
      <c r="C80" s="54">
        <v>33.72</v>
      </c>
      <c r="D80" s="13">
        <v>0</v>
      </c>
      <c r="E80" s="13">
        <v>0</v>
      </c>
      <c r="F80" s="14">
        <v>0</v>
      </c>
      <c r="G80" s="37">
        <f t="shared" si="2"/>
        <v>0</v>
      </c>
      <c r="H80" s="37" t="e">
        <f t="shared" si="3"/>
        <v>#DIV/0!</v>
      </c>
    </row>
    <row r="81" spans="1:8" x14ac:dyDescent="0.25">
      <c r="A81" s="15" t="s">
        <v>84</v>
      </c>
      <c r="B81" s="15" t="s">
        <v>85</v>
      </c>
      <c r="C81" s="10">
        <f>C82+C83</f>
        <v>1568.29</v>
      </c>
      <c r="D81" s="10">
        <f>D82+D83</f>
        <v>1900</v>
      </c>
      <c r="E81" s="10">
        <f>E82+E83</f>
        <v>1900</v>
      </c>
      <c r="F81" s="10">
        <f>F82+F83</f>
        <v>1509.01</v>
      </c>
      <c r="G81" s="37">
        <f t="shared" si="2"/>
        <v>96.220086846182781</v>
      </c>
      <c r="H81" s="37">
        <f t="shared" si="3"/>
        <v>79.421578947368417</v>
      </c>
    </row>
    <row r="82" spans="1:8" x14ac:dyDescent="0.25">
      <c r="A82" s="23" t="s">
        <v>86</v>
      </c>
      <c r="B82" s="23" t="s">
        <v>87</v>
      </c>
      <c r="C82" s="54">
        <v>1244.6600000000001</v>
      </c>
      <c r="D82" s="13">
        <v>1400</v>
      </c>
      <c r="E82" s="13">
        <v>1400</v>
      </c>
      <c r="F82" s="14">
        <v>1065.8499999999999</v>
      </c>
      <c r="G82" s="37">
        <f t="shared" si="2"/>
        <v>85.633827711985589</v>
      </c>
      <c r="H82" s="37">
        <f t="shared" si="3"/>
        <v>76.132142857142853</v>
      </c>
    </row>
    <row r="83" spans="1:8" x14ac:dyDescent="0.25">
      <c r="A83" s="23" t="s">
        <v>88</v>
      </c>
      <c r="B83" s="23" t="s">
        <v>89</v>
      </c>
      <c r="C83" s="54">
        <v>323.63</v>
      </c>
      <c r="D83" s="13">
        <v>500</v>
      </c>
      <c r="E83" s="13">
        <v>500</v>
      </c>
      <c r="F83" s="14">
        <v>443.16</v>
      </c>
      <c r="G83" s="37">
        <f t="shared" si="2"/>
        <v>136.93415319964157</v>
      </c>
      <c r="H83" s="37">
        <f t="shared" si="3"/>
        <v>88.632000000000005</v>
      </c>
    </row>
    <row r="84" spans="1:8" ht="15" customHeight="1" x14ac:dyDescent="0.25">
      <c r="A84" s="70" t="s">
        <v>90</v>
      </c>
      <c r="B84" s="70" t="s">
        <v>4</v>
      </c>
      <c r="C84" s="72">
        <f>C85</f>
        <v>13271.1</v>
      </c>
      <c r="D84" s="72">
        <f>D85</f>
        <v>26600</v>
      </c>
      <c r="E84" s="72">
        <f>E85</f>
        <v>26600</v>
      </c>
      <c r="F84" s="72">
        <f>F85</f>
        <v>22292.38</v>
      </c>
      <c r="G84" s="189">
        <f t="shared" ref="G84:G95" si="13">F84/C84*100</f>
        <v>167.97688209718865</v>
      </c>
      <c r="H84" s="189">
        <f t="shared" ref="H84:H95" si="14">F84/E84*100</f>
        <v>83.805939849624068</v>
      </c>
    </row>
    <row r="85" spans="1:8" ht="15" customHeight="1" x14ac:dyDescent="0.25">
      <c r="A85" s="26" t="s">
        <v>91</v>
      </c>
      <c r="B85" s="26" t="s">
        <v>92</v>
      </c>
      <c r="C85" s="27">
        <f>C86+C88+C92+C94</f>
        <v>13271.1</v>
      </c>
      <c r="D85" s="27">
        <f t="shared" ref="D85:F85" si="15">D86+D88+D92+D94</f>
        <v>26600</v>
      </c>
      <c r="E85" s="27">
        <f t="shared" si="15"/>
        <v>26600</v>
      </c>
      <c r="F85" s="27">
        <f t="shared" si="15"/>
        <v>22292.38</v>
      </c>
      <c r="G85" s="37">
        <f t="shared" si="13"/>
        <v>167.97688209718865</v>
      </c>
      <c r="H85" s="37">
        <f t="shared" si="14"/>
        <v>83.805939849624068</v>
      </c>
    </row>
    <row r="86" spans="1:8" x14ac:dyDescent="0.25">
      <c r="A86" s="26" t="s">
        <v>93</v>
      </c>
      <c r="B86" s="26" t="s">
        <v>94</v>
      </c>
      <c r="C86" s="27">
        <f>C87</f>
        <v>0</v>
      </c>
      <c r="D86" s="27">
        <f>D87</f>
        <v>0</v>
      </c>
      <c r="E86" s="27">
        <f>E87</f>
        <v>0</v>
      </c>
      <c r="F86" s="27">
        <f>F87</f>
        <v>0</v>
      </c>
      <c r="G86" s="37" t="e">
        <f t="shared" si="13"/>
        <v>#DIV/0!</v>
      </c>
      <c r="H86" s="37" t="e">
        <f t="shared" si="14"/>
        <v>#DIV/0!</v>
      </c>
    </row>
    <row r="87" spans="1:8" x14ac:dyDescent="0.25">
      <c r="A87" s="31">
        <v>4214</v>
      </c>
      <c r="B87" s="32" t="s">
        <v>125</v>
      </c>
      <c r="C87" s="55">
        <v>0</v>
      </c>
      <c r="D87" s="29">
        <v>0</v>
      </c>
      <c r="E87" s="29">
        <v>0</v>
      </c>
      <c r="F87" s="30">
        <v>0</v>
      </c>
      <c r="G87" s="37" t="e">
        <f t="shared" si="13"/>
        <v>#DIV/0!</v>
      </c>
      <c r="H87" s="37" t="e">
        <f t="shared" si="14"/>
        <v>#DIV/0!</v>
      </c>
    </row>
    <row r="88" spans="1:8" x14ac:dyDescent="0.25">
      <c r="A88" s="26" t="s">
        <v>95</v>
      </c>
      <c r="B88" s="26" t="s">
        <v>96</v>
      </c>
      <c r="C88" s="27">
        <f>C89+C90+C91</f>
        <v>13271.1</v>
      </c>
      <c r="D88" s="27">
        <f>D89+D90+D91</f>
        <v>18600</v>
      </c>
      <c r="E88" s="27">
        <f>E89+E90+E91</f>
        <v>18600</v>
      </c>
      <c r="F88" s="27">
        <f>F89+F90+F91</f>
        <v>14478.630000000001</v>
      </c>
      <c r="G88" s="37">
        <f t="shared" si="13"/>
        <v>109.09894432262585</v>
      </c>
      <c r="H88" s="37">
        <f t="shared" si="14"/>
        <v>77.842096774193564</v>
      </c>
    </row>
    <row r="89" spans="1:8" x14ac:dyDescent="0.25">
      <c r="A89" s="28" t="s">
        <v>97</v>
      </c>
      <c r="B89" s="28" t="s">
        <v>98</v>
      </c>
      <c r="C89" s="55">
        <v>0</v>
      </c>
      <c r="D89" s="29">
        <v>10600</v>
      </c>
      <c r="E89" s="29">
        <v>10600</v>
      </c>
      <c r="F89" s="30">
        <v>7246.13</v>
      </c>
      <c r="G89" s="37" t="e">
        <f t="shared" si="13"/>
        <v>#DIV/0!</v>
      </c>
      <c r="H89" s="37">
        <f t="shared" si="14"/>
        <v>68.359716981132081</v>
      </c>
    </row>
    <row r="90" spans="1:8" x14ac:dyDescent="0.25">
      <c r="A90" s="28" t="s">
        <v>99</v>
      </c>
      <c r="B90" s="28" t="s">
        <v>100</v>
      </c>
      <c r="C90" s="55">
        <v>0</v>
      </c>
      <c r="D90" s="29">
        <v>2000</v>
      </c>
      <c r="E90" s="29">
        <v>2000</v>
      </c>
      <c r="F90" s="30">
        <v>1882.5</v>
      </c>
      <c r="G90" s="37" t="e">
        <f t="shared" si="13"/>
        <v>#DIV/0!</v>
      </c>
      <c r="H90" s="37">
        <f t="shared" si="14"/>
        <v>94.125</v>
      </c>
    </row>
    <row r="91" spans="1:8" x14ac:dyDescent="0.25">
      <c r="A91" s="28" t="s">
        <v>101</v>
      </c>
      <c r="B91" s="28" t="s">
        <v>102</v>
      </c>
      <c r="C91" s="55">
        <v>13271.1</v>
      </c>
      <c r="D91" s="29">
        <v>6000</v>
      </c>
      <c r="E91" s="29">
        <v>6000</v>
      </c>
      <c r="F91" s="30">
        <v>5350</v>
      </c>
      <c r="G91" s="37">
        <f t="shared" si="13"/>
        <v>40.313161682151438</v>
      </c>
      <c r="H91" s="37">
        <f t="shared" si="14"/>
        <v>89.166666666666671</v>
      </c>
    </row>
    <row r="92" spans="1:8" x14ac:dyDescent="0.25">
      <c r="A92" s="62">
        <v>423</v>
      </c>
      <c r="B92" s="64" t="s">
        <v>126</v>
      </c>
      <c r="C92" s="65">
        <f>C93</f>
        <v>0</v>
      </c>
      <c r="D92" s="65">
        <f t="shared" ref="D92:F92" si="16">D93</f>
        <v>0</v>
      </c>
      <c r="E92" s="65">
        <f t="shared" si="16"/>
        <v>0</v>
      </c>
      <c r="F92" s="65">
        <f t="shared" si="16"/>
        <v>0</v>
      </c>
      <c r="G92" s="37" t="e">
        <f t="shared" si="13"/>
        <v>#DIV/0!</v>
      </c>
      <c r="H92" s="37" t="e">
        <f t="shared" si="14"/>
        <v>#DIV/0!</v>
      </c>
    </row>
    <row r="93" spans="1:8" x14ac:dyDescent="0.25">
      <c r="A93" s="66">
        <v>4231</v>
      </c>
      <c r="B93" s="67" t="s">
        <v>127</v>
      </c>
      <c r="C93" s="68">
        <v>0</v>
      </c>
      <c r="D93" s="68"/>
      <c r="E93" s="68"/>
      <c r="F93" s="68"/>
      <c r="G93" s="37" t="e">
        <f t="shared" si="13"/>
        <v>#DIV/0!</v>
      </c>
      <c r="H93" s="37" t="e">
        <f t="shared" si="14"/>
        <v>#DIV/0!</v>
      </c>
    </row>
    <row r="94" spans="1:8" x14ac:dyDescent="0.25">
      <c r="A94" s="214">
        <v>426</v>
      </c>
      <c r="B94" s="215" t="s">
        <v>417</v>
      </c>
      <c r="C94" s="216">
        <f>C95</f>
        <v>0</v>
      </c>
      <c r="D94" s="216">
        <f t="shared" ref="D94:F94" si="17">D95</f>
        <v>8000</v>
      </c>
      <c r="E94" s="216">
        <f t="shared" si="17"/>
        <v>8000</v>
      </c>
      <c r="F94" s="216">
        <f t="shared" si="17"/>
        <v>7813.75</v>
      </c>
      <c r="G94" s="37" t="e">
        <f t="shared" si="13"/>
        <v>#DIV/0!</v>
      </c>
      <c r="H94" s="37">
        <f t="shared" si="14"/>
        <v>97.671875</v>
      </c>
    </row>
    <row r="95" spans="1:8" x14ac:dyDescent="0.25">
      <c r="A95" s="66">
        <v>4262</v>
      </c>
      <c r="B95" s="67" t="s">
        <v>418</v>
      </c>
      <c r="C95" s="68">
        <v>0</v>
      </c>
      <c r="D95" s="68">
        <v>8000</v>
      </c>
      <c r="E95" s="68">
        <v>8000</v>
      </c>
      <c r="F95" s="68">
        <v>7813.75</v>
      </c>
      <c r="G95" s="37" t="e">
        <f t="shared" si="13"/>
        <v>#DIV/0!</v>
      </c>
      <c r="H95" s="37">
        <f t="shared" si="14"/>
        <v>97.671875</v>
      </c>
    </row>
    <row r="96" spans="1:8" x14ac:dyDescent="0.25">
      <c r="B96" s="63" t="s">
        <v>105</v>
      </c>
      <c r="F96" s="63" t="s">
        <v>105</v>
      </c>
    </row>
  </sheetData>
  <mergeCells count="6">
    <mergeCell ref="A32:B32"/>
    <mergeCell ref="A11:D11"/>
    <mergeCell ref="A1:F1"/>
    <mergeCell ref="A6:F6"/>
    <mergeCell ref="A7:H7"/>
    <mergeCell ref="A8:H8"/>
  </mergeCells>
  <phoneticPr fontId="16" type="noConversion"/>
  <pageMargins left="0.19685039370078741" right="0.19685039370078741" top="0.39370078740157483" bottom="0.70866141732283472" header="0.39370078740157483" footer="0.39370078740157483"/>
  <pageSetup paperSize="9" orientation="landscape" verticalDpi="599" r:id="rId1"/>
  <headerFooter alignWithMargins="0">
    <oddFooter>&amp;L&amp;"Arial,Regular"&amp;8 LC Šifra apl. (2022) &amp;C&amp;"Arial,Regular"&amp;8Stranica &amp;P od &amp;N &amp;R&amp;"Arial,Regular"&amp;8 *Obrada LC*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view="pageLayout" zoomScaleNormal="100" workbookViewId="0">
      <selection activeCell="P21" sqref="P21"/>
    </sheetView>
  </sheetViews>
  <sheetFormatPr defaultRowHeight="15" x14ac:dyDescent="0.25"/>
  <cols>
    <col min="1" max="1" width="8.42578125" customWidth="1"/>
    <col min="3" max="6" width="8.5703125" customWidth="1"/>
    <col min="7" max="7" width="7.7109375" customWidth="1"/>
    <col min="8" max="8" width="5.28515625" customWidth="1"/>
    <col min="9" max="9" width="5.5703125" customWidth="1"/>
    <col min="10" max="10" width="6.85546875" customWidth="1"/>
    <col min="11" max="11" width="5.28515625" customWidth="1"/>
    <col min="12" max="12" width="2.140625" customWidth="1"/>
    <col min="13" max="16" width="11" customWidth="1"/>
    <col min="17" max="17" width="7.7109375" customWidth="1"/>
    <col min="18" max="18" width="7" customWidth="1"/>
  </cols>
  <sheetData>
    <row r="1" spans="1:19" x14ac:dyDescent="0.25">
      <c r="A1" s="63"/>
    </row>
    <row r="2" spans="1:19" x14ac:dyDescent="0.25">
      <c r="A2" s="63" t="s">
        <v>105</v>
      </c>
    </row>
    <row r="3" spans="1:19" ht="18" customHeight="1" x14ac:dyDescent="0.25">
      <c r="A3" s="235" t="s">
        <v>419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</row>
    <row r="4" spans="1:19" ht="18.75" customHeight="1" x14ac:dyDescent="0.25">
      <c r="A4" s="236" t="s">
        <v>420</v>
      </c>
      <c r="B4" s="236"/>
      <c r="C4" s="236"/>
      <c r="D4" s="236"/>
      <c r="E4" s="236"/>
      <c r="F4" s="236"/>
      <c r="G4" s="236"/>
      <c r="H4" s="236"/>
      <c r="I4" s="236"/>
      <c r="J4" s="236"/>
      <c r="K4" s="236"/>
      <c r="L4" s="236"/>
      <c r="M4" s="236"/>
      <c r="N4" s="236"/>
      <c r="O4" s="236"/>
      <c r="P4" s="236"/>
      <c r="Q4" s="236"/>
      <c r="R4" s="236"/>
      <c r="S4" s="236"/>
    </row>
    <row r="5" spans="1:19" x14ac:dyDescent="0.25">
      <c r="A5" s="74" t="s">
        <v>0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 t="s">
        <v>105</v>
      </c>
      <c r="N5" s="74"/>
      <c r="O5" s="74"/>
      <c r="P5" s="74"/>
      <c r="Q5" s="74"/>
      <c r="R5" s="74"/>
    </row>
    <row r="6" spans="1:19" x14ac:dyDescent="0.25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</row>
    <row r="7" spans="1:19" ht="36" customHeight="1" x14ac:dyDescent="0.25">
      <c r="A7" s="118" t="s">
        <v>128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20"/>
      <c r="M7" s="190" t="s">
        <v>421</v>
      </c>
      <c r="N7" s="191" t="s">
        <v>422</v>
      </c>
      <c r="O7" s="191" t="s">
        <v>423</v>
      </c>
      <c r="P7" s="191" t="s">
        <v>424</v>
      </c>
      <c r="Q7" s="191" t="s">
        <v>392</v>
      </c>
      <c r="R7" s="190" t="s">
        <v>393</v>
      </c>
    </row>
    <row r="8" spans="1:19" x14ac:dyDescent="0.25">
      <c r="A8" s="118" t="s">
        <v>129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20"/>
      <c r="M8" s="121" t="s">
        <v>130</v>
      </c>
      <c r="N8" s="122" t="s">
        <v>131</v>
      </c>
      <c r="O8" s="122">
        <v>3</v>
      </c>
      <c r="P8" s="122">
        <v>4</v>
      </c>
      <c r="Q8" s="122">
        <v>5</v>
      </c>
      <c r="R8" s="121">
        <v>6</v>
      </c>
    </row>
    <row r="9" spans="1:19" x14ac:dyDescent="0.25">
      <c r="A9" s="123" t="s">
        <v>132</v>
      </c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5"/>
      <c r="M9" s="126">
        <f>M10+M12+M14+M16+M18</f>
        <v>788754.88</v>
      </c>
      <c r="N9" s="126">
        <f>N10+N12+N14+N16+N18</f>
        <v>1267101</v>
      </c>
      <c r="O9" s="126">
        <f>O10+O12+O14+O16+O18</f>
        <v>1267101</v>
      </c>
      <c r="P9" s="126">
        <f>P10+P12+P14+P16+P18</f>
        <v>1004963.7100000001</v>
      </c>
      <c r="Q9" s="127">
        <f>P9/M9*100</f>
        <v>127.41140948630327</v>
      </c>
      <c r="R9" s="126">
        <f>P9/O9*100</f>
        <v>79.312044580503056</v>
      </c>
    </row>
    <row r="10" spans="1:19" x14ac:dyDescent="0.25">
      <c r="A10" s="118" t="s">
        <v>133</v>
      </c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9"/>
      <c r="M10" s="130">
        <f>M11</f>
        <v>566595.55000000005</v>
      </c>
      <c r="N10" s="130">
        <f>N11</f>
        <v>939200</v>
      </c>
      <c r="O10" s="130">
        <f>O11</f>
        <v>939200</v>
      </c>
      <c r="P10" s="130">
        <f>P11</f>
        <v>745387.67</v>
      </c>
      <c r="Q10" s="131">
        <f t="shared" ref="Q10:Q38" si="0">P10/M10*100</f>
        <v>131.5555108048413</v>
      </c>
      <c r="R10" s="144">
        <f>P10/O10*100</f>
        <v>79.364104557069851</v>
      </c>
    </row>
    <row r="11" spans="1:19" x14ac:dyDescent="0.25">
      <c r="A11" s="132" t="s">
        <v>139</v>
      </c>
      <c r="B11" s="133"/>
      <c r="C11" s="133"/>
      <c r="D11" s="133"/>
      <c r="E11" s="133"/>
      <c r="F11" s="133"/>
      <c r="G11" s="133"/>
      <c r="H11" s="133"/>
      <c r="I11" s="133"/>
      <c r="J11" s="133"/>
      <c r="K11" s="133"/>
      <c r="L11" s="134"/>
      <c r="M11" s="135">
        <v>566595.55000000005</v>
      </c>
      <c r="N11" s="136">
        <v>939200</v>
      </c>
      <c r="O11" s="136">
        <v>939200</v>
      </c>
      <c r="P11" s="136">
        <v>745387.67</v>
      </c>
      <c r="Q11" s="131">
        <f t="shared" si="0"/>
        <v>131.5555108048413</v>
      </c>
      <c r="R11" s="144">
        <f t="shared" ref="R11:R38" si="1">P11/O11*100</f>
        <v>79.364104557069851</v>
      </c>
    </row>
    <row r="12" spans="1:19" x14ac:dyDescent="0.25">
      <c r="A12" s="118" t="s">
        <v>134</v>
      </c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9"/>
      <c r="M12" s="130">
        <f>M13</f>
        <v>976.08</v>
      </c>
      <c r="N12" s="130">
        <f t="shared" ref="N12:P12" si="2">N13</f>
        <v>1300</v>
      </c>
      <c r="O12" s="130">
        <f t="shared" si="2"/>
        <v>1300</v>
      </c>
      <c r="P12" s="130">
        <f t="shared" si="2"/>
        <v>1082.32</v>
      </c>
      <c r="Q12" s="131">
        <f t="shared" si="0"/>
        <v>110.88435374149658</v>
      </c>
      <c r="R12" s="144">
        <f t="shared" si="1"/>
        <v>83.255384615384614</v>
      </c>
    </row>
    <row r="13" spans="1:19" x14ac:dyDescent="0.25">
      <c r="A13" s="132" t="s">
        <v>140</v>
      </c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34"/>
      <c r="M13" s="135">
        <v>976.08</v>
      </c>
      <c r="N13" s="136">
        <v>1300</v>
      </c>
      <c r="O13" s="136">
        <v>1300</v>
      </c>
      <c r="P13" s="136">
        <v>1082.32</v>
      </c>
      <c r="Q13" s="131">
        <f t="shared" si="0"/>
        <v>110.88435374149658</v>
      </c>
      <c r="R13" s="144">
        <f t="shared" si="1"/>
        <v>83.255384615384614</v>
      </c>
    </row>
    <row r="14" spans="1:19" x14ac:dyDescent="0.25">
      <c r="A14" s="118" t="s">
        <v>135</v>
      </c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9"/>
      <c r="M14" s="130">
        <f>M15</f>
        <v>211119.76</v>
      </c>
      <c r="N14" s="130">
        <f t="shared" ref="N14:P14" si="3">N15</f>
        <v>306301</v>
      </c>
      <c r="O14" s="130">
        <f t="shared" si="3"/>
        <v>306301</v>
      </c>
      <c r="P14" s="130">
        <f t="shared" si="3"/>
        <v>243084.06</v>
      </c>
      <c r="Q14" s="131">
        <f t="shared" si="0"/>
        <v>115.14036393372177</v>
      </c>
      <c r="R14" s="144">
        <f t="shared" si="1"/>
        <v>79.361170874401324</v>
      </c>
    </row>
    <row r="15" spans="1:19" x14ac:dyDescent="0.25">
      <c r="A15" s="132" t="s">
        <v>149</v>
      </c>
      <c r="B15" s="133"/>
      <c r="C15" s="133"/>
      <c r="D15" s="133"/>
      <c r="E15" s="133"/>
      <c r="F15" s="133"/>
      <c r="G15" s="133"/>
      <c r="H15" s="133"/>
      <c r="I15" s="133"/>
      <c r="J15" s="133"/>
      <c r="K15" s="133"/>
      <c r="L15" s="134"/>
      <c r="M15" s="135">
        <v>211119.76</v>
      </c>
      <c r="N15" s="136">
        <v>306301</v>
      </c>
      <c r="O15" s="136">
        <v>306301</v>
      </c>
      <c r="P15" s="136">
        <v>243084.06</v>
      </c>
      <c r="Q15" s="131">
        <f t="shared" si="0"/>
        <v>115.14036393372177</v>
      </c>
      <c r="R15" s="144">
        <f t="shared" si="1"/>
        <v>79.361170874401324</v>
      </c>
    </row>
    <row r="16" spans="1:19" x14ac:dyDescent="0.25">
      <c r="A16" s="118" t="s">
        <v>136</v>
      </c>
      <c r="B16" s="128"/>
      <c r="C16" s="128"/>
      <c r="D16" s="128"/>
      <c r="E16" s="128"/>
      <c r="F16" s="128"/>
      <c r="G16" s="128"/>
      <c r="H16" s="128"/>
      <c r="I16" s="128"/>
      <c r="J16" s="128"/>
      <c r="K16" s="128"/>
      <c r="L16" s="129"/>
      <c r="M16" s="130">
        <f>M17</f>
        <v>8735.2900000000009</v>
      </c>
      <c r="N16" s="130">
        <f t="shared" ref="N16:P16" si="4">N17</f>
        <v>17800</v>
      </c>
      <c r="O16" s="130">
        <f t="shared" si="4"/>
        <v>17800</v>
      </c>
      <c r="P16" s="130">
        <f t="shared" si="4"/>
        <v>15089.66</v>
      </c>
      <c r="Q16" s="131">
        <f t="shared" si="0"/>
        <v>172.74366391957221</v>
      </c>
      <c r="R16" s="144">
        <f t="shared" si="1"/>
        <v>84.77337078651685</v>
      </c>
    </row>
    <row r="17" spans="1:18" x14ac:dyDescent="0.25">
      <c r="A17" s="132" t="s">
        <v>141</v>
      </c>
      <c r="B17" s="133"/>
      <c r="C17" s="133"/>
      <c r="D17" s="133"/>
      <c r="E17" s="133"/>
      <c r="F17" s="133"/>
      <c r="G17" s="133"/>
      <c r="H17" s="133"/>
      <c r="I17" s="133"/>
      <c r="J17" s="133"/>
      <c r="K17" s="133"/>
      <c r="L17" s="134"/>
      <c r="M17" s="135">
        <v>8735.2900000000009</v>
      </c>
      <c r="N17" s="136">
        <v>17800</v>
      </c>
      <c r="O17" s="136">
        <v>17800</v>
      </c>
      <c r="P17" s="136">
        <v>15089.66</v>
      </c>
      <c r="Q17" s="131">
        <f t="shared" si="0"/>
        <v>172.74366391957221</v>
      </c>
      <c r="R17" s="144">
        <f t="shared" si="1"/>
        <v>84.77337078651685</v>
      </c>
    </row>
    <row r="18" spans="1:18" x14ac:dyDescent="0.25">
      <c r="A18" s="118" t="s">
        <v>137</v>
      </c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9"/>
      <c r="M18" s="130">
        <f>M19</f>
        <v>1328.2</v>
      </c>
      <c r="N18" s="130">
        <f t="shared" ref="N18:P18" si="5">N19</f>
        <v>2500</v>
      </c>
      <c r="O18" s="130">
        <f t="shared" si="5"/>
        <v>2500</v>
      </c>
      <c r="P18" s="130">
        <f t="shared" si="5"/>
        <v>320</v>
      </c>
      <c r="Q18" s="131">
        <f t="shared" si="0"/>
        <v>24.092757114892336</v>
      </c>
      <c r="R18" s="144">
        <f t="shared" si="1"/>
        <v>12.8</v>
      </c>
    </row>
    <row r="19" spans="1:18" x14ac:dyDescent="0.25">
      <c r="A19" s="132" t="s">
        <v>142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4"/>
      <c r="M19" s="135">
        <v>1328.2</v>
      </c>
      <c r="N19" s="136">
        <v>2500</v>
      </c>
      <c r="O19" s="136">
        <v>2500</v>
      </c>
      <c r="P19" s="136">
        <v>320</v>
      </c>
      <c r="Q19" s="131">
        <f t="shared" si="0"/>
        <v>24.092757114892336</v>
      </c>
      <c r="R19" s="144">
        <f t="shared" si="1"/>
        <v>12.8</v>
      </c>
    </row>
    <row r="20" spans="1:18" x14ac:dyDescent="0.25">
      <c r="A20" s="137" t="s">
        <v>0</v>
      </c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4"/>
      <c r="M20" s="138" t="s">
        <v>0</v>
      </c>
      <c r="N20" s="137" t="s">
        <v>0</v>
      </c>
      <c r="O20" s="137" t="s">
        <v>0</v>
      </c>
      <c r="P20" s="137" t="s">
        <v>0</v>
      </c>
      <c r="Q20" s="131" t="s">
        <v>105</v>
      </c>
      <c r="R20" s="144" t="s">
        <v>105</v>
      </c>
    </row>
    <row r="21" spans="1:18" x14ac:dyDescent="0.25">
      <c r="A21" s="139" t="s">
        <v>138</v>
      </c>
      <c r="B21" s="140"/>
      <c r="C21" s="140"/>
      <c r="D21" s="140"/>
      <c r="E21" s="140"/>
      <c r="F21" s="140"/>
      <c r="G21" s="140"/>
      <c r="H21" s="140"/>
      <c r="I21" s="140"/>
      <c r="J21" s="140"/>
      <c r="K21" s="140"/>
      <c r="L21" s="141"/>
      <c r="M21" s="142">
        <f>M22+M27+M29+M33+M36</f>
        <v>786346.86999999988</v>
      </c>
      <c r="N21" s="142">
        <f t="shared" ref="N21:P21" si="6">N22+N27+N29+N33+N36</f>
        <v>1272715</v>
      </c>
      <c r="O21" s="142">
        <f t="shared" si="6"/>
        <v>1272715</v>
      </c>
      <c r="P21" s="142">
        <f t="shared" si="6"/>
        <v>1063082.0799999998</v>
      </c>
      <c r="Q21" s="192">
        <f t="shared" si="0"/>
        <v>135.19251116240852</v>
      </c>
      <c r="R21" s="193">
        <f t="shared" si="1"/>
        <v>83.528683169444832</v>
      </c>
    </row>
    <row r="22" spans="1:18" x14ac:dyDescent="0.25">
      <c r="A22" s="118" t="s">
        <v>133</v>
      </c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9"/>
      <c r="M22" s="130">
        <f>M23+M24+M25+M26</f>
        <v>562171.50999999989</v>
      </c>
      <c r="N22" s="130">
        <f t="shared" ref="N22:P22" si="7">N23+N24+N25+N26</f>
        <v>939200</v>
      </c>
      <c r="O22" s="130">
        <f t="shared" si="7"/>
        <v>939200</v>
      </c>
      <c r="P22" s="130">
        <f t="shared" si="7"/>
        <v>802663.13</v>
      </c>
      <c r="Q22" s="131">
        <f t="shared" si="0"/>
        <v>142.77904798128247</v>
      </c>
      <c r="R22" s="144">
        <f t="shared" si="1"/>
        <v>85.462428662691664</v>
      </c>
    </row>
    <row r="23" spans="1:18" x14ac:dyDescent="0.25">
      <c r="A23" s="132" t="s">
        <v>406</v>
      </c>
      <c r="B23" s="133"/>
      <c r="C23" s="133"/>
      <c r="D23" s="133"/>
      <c r="E23" s="133"/>
      <c r="F23" s="133"/>
      <c r="G23" s="133"/>
      <c r="H23" s="133"/>
      <c r="I23" s="133"/>
      <c r="J23" s="133"/>
      <c r="K23" s="133"/>
      <c r="L23" s="134"/>
      <c r="M23" s="135">
        <v>546678.81999999995</v>
      </c>
      <c r="N23" s="136">
        <v>856000</v>
      </c>
      <c r="O23" s="136">
        <v>856000</v>
      </c>
      <c r="P23" s="136">
        <v>765879.16</v>
      </c>
      <c r="Q23" s="131">
        <f t="shared" si="0"/>
        <v>140.09673175192705</v>
      </c>
      <c r="R23" s="144">
        <f t="shared" si="1"/>
        <v>89.471864485981314</v>
      </c>
    </row>
    <row r="24" spans="1:18" x14ac:dyDescent="0.25">
      <c r="A24" s="132" t="s">
        <v>350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4"/>
      <c r="M24" s="135">
        <v>3608.97</v>
      </c>
      <c r="N24" s="135">
        <v>65200</v>
      </c>
      <c r="O24" s="135">
        <v>65200</v>
      </c>
      <c r="P24" s="143">
        <v>22267.84</v>
      </c>
      <c r="Q24" s="131">
        <f t="shared" si="0"/>
        <v>617.01371859561038</v>
      </c>
      <c r="R24" s="144">
        <f t="shared" si="1"/>
        <v>34.153128834355826</v>
      </c>
    </row>
    <row r="25" spans="1:18" x14ac:dyDescent="0.25">
      <c r="A25" s="132" t="s">
        <v>363</v>
      </c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4"/>
      <c r="M25" s="135">
        <v>33.72</v>
      </c>
      <c r="N25" s="135">
        <v>0</v>
      </c>
      <c r="O25" s="135">
        <v>0</v>
      </c>
      <c r="P25" s="143">
        <v>0</v>
      </c>
      <c r="Q25" s="131">
        <f t="shared" si="0"/>
        <v>0</v>
      </c>
      <c r="R25" s="144" t="e">
        <f t="shared" si="1"/>
        <v>#DIV/0!</v>
      </c>
    </row>
    <row r="26" spans="1:18" x14ac:dyDescent="0.25">
      <c r="A26" s="132" t="s">
        <v>143</v>
      </c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4"/>
      <c r="M26" s="135">
        <v>11850</v>
      </c>
      <c r="N26" s="135">
        <v>18000</v>
      </c>
      <c r="O26" s="135">
        <v>18000</v>
      </c>
      <c r="P26" s="143">
        <v>14516.13</v>
      </c>
      <c r="Q26" s="131">
        <f t="shared" si="0"/>
        <v>122.49898734177214</v>
      </c>
      <c r="R26" s="144">
        <f t="shared" si="1"/>
        <v>80.645166666666654</v>
      </c>
    </row>
    <row r="27" spans="1:18" x14ac:dyDescent="0.25">
      <c r="A27" s="118" t="s">
        <v>134</v>
      </c>
      <c r="B27" s="128"/>
      <c r="C27" s="128"/>
      <c r="D27" s="128"/>
      <c r="E27" s="128"/>
      <c r="F27" s="128"/>
      <c r="G27" s="128"/>
      <c r="H27" s="128"/>
      <c r="I27" s="128"/>
      <c r="J27" s="128"/>
      <c r="K27" s="128"/>
      <c r="L27" s="129"/>
      <c r="M27" s="130">
        <f>M28</f>
        <v>1006.25</v>
      </c>
      <c r="N27" s="130">
        <f t="shared" ref="N27:P27" si="8">N28</f>
        <v>1300</v>
      </c>
      <c r="O27" s="130">
        <f t="shared" si="8"/>
        <v>1300</v>
      </c>
      <c r="P27" s="130">
        <f t="shared" si="8"/>
        <v>1082.32</v>
      </c>
      <c r="Q27" s="131">
        <f t="shared" si="0"/>
        <v>107.55975155279502</v>
      </c>
      <c r="R27" s="144">
        <f t="shared" si="1"/>
        <v>83.255384615384614</v>
      </c>
    </row>
    <row r="28" spans="1:18" x14ac:dyDescent="0.25">
      <c r="A28" s="132" t="s">
        <v>147</v>
      </c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4"/>
      <c r="M28" s="135">
        <v>1006.25</v>
      </c>
      <c r="N28" s="136">
        <v>1300</v>
      </c>
      <c r="O28" s="136">
        <v>1300</v>
      </c>
      <c r="P28" s="136">
        <v>1082.32</v>
      </c>
      <c r="Q28" s="131">
        <f t="shared" si="0"/>
        <v>107.55975155279502</v>
      </c>
      <c r="R28" s="144">
        <f t="shared" si="1"/>
        <v>83.255384615384614</v>
      </c>
    </row>
    <row r="29" spans="1:18" x14ac:dyDescent="0.25">
      <c r="A29" s="118" t="s">
        <v>135</v>
      </c>
      <c r="B29" s="128"/>
      <c r="C29" s="128"/>
      <c r="D29" s="128"/>
      <c r="E29" s="128"/>
      <c r="F29" s="128"/>
      <c r="G29" s="128"/>
      <c r="H29" s="128"/>
      <c r="I29" s="128"/>
      <c r="J29" s="128"/>
      <c r="K29" s="128"/>
      <c r="L29" s="129"/>
      <c r="M29" s="130">
        <f>M30+M31+M32</f>
        <v>213105.62000000002</v>
      </c>
      <c r="N29" s="130">
        <f t="shared" ref="N29:P29" si="9">N30+N31+N32</f>
        <v>311915</v>
      </c>
      <c r="O29" s="130">
        <f t="shared" ref="O29" si="10">O30+O31+O32</f>
        <v>311915</v>
      </c>
      <c r="P29" s="130">
        <f t="shared" si="9"/>
        <v>244864.46999999997</v>
      </c>
      <c r="Q29" s="131">
        <f t="shared" si="0"/>
        <v>114.90286835232217</v>
      </c>
      <c r="R29" s="144">
        <f t="shared" si="1"/>
        <v>78.503589118830448</v>
      </c>
    </row>
    <row r="30" spans="1:18" x14ac:dyDescent="0.25">
      <c r="A30" s="132" t="s">
        <v>407</v>
      </c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4"/>
      <c r="M30" s="135">
        <v>100635.03</v>
      </c>
      <c r="N30" s="136">
        <v>124200</v>
      </c>
      <c r="O30" s="136">
        <v>124200</v>
      </c>
      <c r="P30" s="136">
        <v>103787.86</v>
      </c>
      <c r="Q30" s="131">
        <f t="shared" si="0"/>
        <v>103.13293492335622</v>
      </c>
      <c r="R30" s="144">
        <f t="shared" si="1"/>
        <v>83.565104669887276</v>
      </c>
    </row>
    <row r="31" spans="1:18" x14ac:dyDescent="0.25">
      <c r="A31" s="132" t="s">
        <v>351</v>
      </c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4"/>
      <c r="M31" s="135">
        <v>111049.49</v>
      </c>
      <c r="N31" s="136">
        <v>179115</v>
      </c>
      <c r="O31" s="136">
        <v>179115</v>
      </c>
      <c r="P31" s="136">
        <v>133300.35999999999</v>
      </c>
      <c r="Q31" s="131">
        <f t="shared" si="0"/>
        <v>120.0368952617432</v>
      </c>
      <c r="R31" s="144">
        <f t="shared" si="1"/>
        <v>74.421662060687254</v>
      </c>
    </row>
    <row r="32" spans="1:18" x14ac:dyDescent="0.25">
      <c r="A32" s="132" t="s">
        <v>144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4"/>
      <c r="M32" s="135">
        <v>1421.1</v>
      </c>
      <c r="N32" s="135">
        <v>8600</v>
      </c>
      <c r="O32" s="135">
        <v>8600</v>
      </c>
      <c r="P32" s="143">
        <v>7776.25</v>
      </c>
      <c r="Q32" s="131">
        <f t="shared" si="0"/>
        <v>547.1993526141722</v>
      </c>
      <c r="R32" s="144">
        <f t="shared" si="1"/>
        <v>90.42151162790698</v>
      </c>
    </row>
    <row r="33" spans="1:18" x14ac:dyDescent="0.25">
      <c r="A33" s="118" t="s">
        <v>136</v>
      </c>
      <c r="B33" s="128"/>
      <c r="C33" s="128"/>
      <c r="D33" s="128"/>
      <c r="E33" s="128"/>
      <c r="F33" s="128"/>
      <c r="G33" s="128"/>
      <c r="H33" s="128"/>
      <c r="I33" s="128"/>
      <c r="J33" s="128"/>
      <c r="K33" s="128"/>
      <c r="L33" s="129"/>
      <c r="M33" s="130">
        <f>M34+M35</f>
        <v>8735.2900000000009</v>
      </c>
      <c r="N33" s="130">
        <f t="shared" ref="N33:P33" si="11">N34+N35</f>
        <v>17800</v>
      </c>
      <c r="O33" s="130">
        <f t="shared" ref="O33" si="12">O34+O35</f>
        <v>17800</v>
      </c>
      <c r="P33" s="130">
        <f t="shared" si="11"/>
        <v>14152.16</v>
      </c>
      <c r="Q33" s="131">
        <f t="shared" si="0"/>
        <v>162.01133562823898</v>
      </c>
      <c r="R33" s="144">
        <f t="shared" si="1"/>
        <v>79.506516853932581</v>
      </c>
    </row>
    <row r="34" spans="1:18" x14ac:dyDescent="0.25">
      <c r="A34" s="132" t="s">
        <v>148</v>
      </c>
      <c r="B34" s="133"/>
      <c r="C34" s="133"/>
      <c r="D34" s="133"/>
      <c r="E34" s="133"/>
      <c r="F34" s="133"/>
      <c r="G34" s="133"/>
      <c r="H34" s="133"/>
      <c r="I34" s="133"/>
      <c r="J34" s="133"/>
      <c r="K34" s="133"/>
      <c r="L34" s="134"/>
      <c r="M34" s="135">
        <v>0</v>
      </c>
      <c r="N34" s="136">
        <v>0</v>
      </c>
      <c r="O34" s="136">
        <v>0</v>
      </c>
      <c r="P34" s="136">
        <v>0</v>
      </c>
      <c r="Q34" s="131" t="e">
        <f t="shared" si="0"/>
        <v>#DIV/0!</v>
      </c>
      <c r="R34" s="144" t="e">
        <f t="shared" si="1"/>
        <v>#DIV/0!</v>
      </c>
    </row>
    <row r="35" spans="1:18" x14ac:dyDescent="0.25">
      <c r="A35" s="132" t="s">
        <v>145</v>
      </c>
      <c r="B35" s="133"/>
      <c r="C35" s="133"/>
      <c r="D35" s="133"/>
      <c r="E35" s="133"/>
      <c r="F35" s="133"/>
      <c r="G35" s="133"/>
      <c r="H35" s="133"/>
      <c r="I35" s="133"/>
      <c r="J35" s="133"/>
      <c r="K35" s="133"/>
      <c r="L35" s="134"/>
      <c r="M35" s="135">
        <v>8735.2900000000009</v>
      </c>
      <c r="N35" s="136">
        <v>17800</v>
      </c>
      <c r="O35" s="136">
        <v>17800</v>
      </c>
      <c r="P35" s="136">
        <v>14152.16</v>
      </c>
      <c r="Q35" s="131">
        <f t="shared" si="0"/>
        <v>162.01133562823898</v>
      </c>
      <c r="R35" s="144">
        <f t="shared" si="1"/>
        <v>79.506516853932581</v>
      </c>
    </row>
    <row r="36" spans="1:18" x14ac:dyDescent="0.25">
      <c r="A36" s="118" t="s">
        <v>137</v>
      </c>
      <c r="B36" s="128"/>
      <c r="C36" s="128"/>
      <c r="D36" s="128"/>
      <c r="E36" s="128"/>
      <c r="F36" s="128"/>
      <c r="G36" s="128"/>
      <c r="H36" s="128"/>
      <c r="I36" s="128"/>
      <c r="J36" s="128"/>
      <c r="K36" s="128"/>
      <c r="L36" s="129"/>
      <c r="M36" s="130">
        <f>M37+M38</f>
        <v>1328.2</v>
      </c>
      <c r="N36" s="130">
        <f t="shared" ref="N36:P36" si="13">N37+N38</f>
        <v>2500</v>
      </c>
      <c r="O36" s="130">
        <f t="shared" ref="O36" si="14">O37+O38</f>
        <v>2500</v>
      </c>
      <c r="P36" s="130">
        <f t="shared" si="13"/>
        <v>320</v>
      </c>
      <c r="Q36" s="131">
        <f t="shared" si="0"/>
        <v>24.092757114892336</v>
      </c>
      <c r="R36" s="144">
        <f t="shared" si="1"/>
        <v>12.8</v>
      </c>
    </row>
    <row r="37" spans="1:18" x14ac:dyDescent="0.25">
      <c r="A37" s="132" t="s">
        <v>408</v>
      </c>
      <c r="B37" s="133"/>
      <c r="C37" s="133"/>
      <c r="D37" s="133"/>
      <c r="E37" s="133"/>
      <c r="F37" s="133"/>
      <c r="G37" s="133"/>
      <c r="H37" s="133"/>
      <c r="I37" s="133"/>
      <c r="J37" s="133"/>
      <c r="K37" s="133"/>
      <c r="L37" s="134"/>
      <c r="M37" s="135">
        <v>1328.2</v>
      </c>
      <c r="N37" s="136">
        <v>2500</v>
      </c>
      <c r="O37" s="136">
        <v>2500</v>
      </c>
      <c r="P37" s="136">
        <v>320</v>
      </c>
      <c r="Q37" s="131">
        <f t="shared" si="0"/>
        <v>24.092757114892336</v>
      </c>
      <c r="R37" s="144">
        <f t="shared" si="1"/>
        <v>12.8</v>
      </c>
    </row>
    <row r="38" spans="1:18" x14ac:dyDescent="0.25">
      <c r="A38" s="132" t="s">
        <v>146</v>
      </c>
      <c r="B38" s="133"/>
      <c r="C38" s="133"/>
      <c r="D38" s="133"/>
      <c r="E38" s="133"/>
      <c r="F38" s="133"/>
      <c r="G38" s="133"/>
      <c r="H38" s="133"/>
      <c r="I38" s="133"/>
      <c r="J38" s="133"/>
      <c r="K38" s="133"/>
      <c r="L38" s="134"/>
      <c r="M38" s="135">
        <v>0</v>
      </c>
      <c r="N38" s="135">
        <v>0</v>
      </c>
      <c r="O38" s="135">
        <v>0</v>
      </c>
      <c r="P38" s="135">
        <v>0</v>
      </c>
      <c r="Q38" s="131" t="e">
        <f t="shared" si="0"/>
        <v>#DIV/0!</v>
      </c>
      <c r="R38" s="144" t="e">
        <f t="shared" si="1"/>
        <v>#DIV/0!</v>
      </c>
    </row>
    <row r="39" spans="1:18" x14ac:dyDescent="0.25">
      <c r="E39" s="63" t="s">
        <v>105</v>
      </c>
    </row>
  </sheetData>
  <mergeCells count="2">
    <mergeCell ref="A3:R3"/>
    <mergeCell ref="A4:S4"/>
  </mergeCells>
  <pageMargins left="0.11811023622047245" right="0.11811023622047245" top="0.74803149606299213" bottom="0.74803149606299213" header="0.31496062992125984" footer="0.31496062992125984"/>
  <pageSetup paperSize="9" orientation="landscape" r:id="rId1"/>
  <headerFooter differentFirst="1">
    <firstHeader>&amp;LDječji vrtić "Pušlek" Marija Bistrica
Stubička cesta 17c
49246 Marija Bistrica
OIB: 97644225367</first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1"/>
  <sheetViews>
    <sheetView workbookViewId="0">
      <selection activeCell="E18" sqref="E18"/>
    </sheetView>
  </sheetViews>
  <sheetFormatPr defaultRowHeight="15" x14ac:dyDescent="0.25"/>
  <cols>
    <col min="1" max="1" width="33.7109375" customWidth="1"/>
    <col min="2" max="5" width="15.42578125" customWidth="1"/>
    <col min="6" max="7" width="9.7109375" customWidth="1"/>
  </cols>
  <sheetData>
    <row r="2" spans="1:14" x14ac:dyDescent="0.25">
      <c r="A2" s="63" t="s">
        <v>104</v>
      </c>
    </row>
    <row r="3" spans="1:14" x14ac:dyDescent="0.25">
      <c r="A3" s="63" t="s">
        <v>337</v>
      </c>
    </row>
    <row r="4" spans="1:14" x14ac:dyDescent="0.25">
      <c r="A4" s="63" t="s">
        <v>338</v>
      </c>
    </row>
    <row r="5" spans="1:14" x14ac:dyDescent="0.25">
      <c r="A5" s="63" t="s">
        <v>339</v>
      </c>
    </row>
    <row r="6" spans="1:14" x14ac:dyDescent="0.25">
      <c r="A6" s="63"/>
    </row>
    <row r="8" spans="1:14" x14ac:dyDescent="0.25">
      <c r="A8" s="235" t="s">
        <v>362</v>
      </c>
      <c r="B8" s="235"/>
      <c r="C8" s="235"/>
      <c r="D8" s="235"/>
      <c r="E8" s="235"/>
      <c r="F8" s="235"/>
      <c r="G8" s="235"/>
      <c r="H8" s="235"/>
      <c r="I8" s="166"/>
      <c r="J8" s="166"/>
      <c r="K8" s="166"/>
      <c r="L8" s="166"/>
      <c r="M8" s="166"/>
      <c r="N8" s="166"/>
    </row>
    <row r="9" spans="1:14" x14ac:dyDescent="0.25">
      <c r="A9" s="236" t="s">
        <v>425</v>
      </c>
      <c r="B9" s="236"/>
      <c r="C9" s="236"/>
      <c r="D9" s="236"/>
      <c r="E9" s="236"/>
      <c r="F9" s="236"/>
      <c r="G9" s="236"/>
      <c r="H9" s="236"/>
      <c r="I9" s="167"/>
      <c r="J9" s="167"/>
      <c r="K9" s="167"/>
      <c r="L9" s="167"/>
      <c r="M9" s="167"/>
      <c r="N9" s="167"/>
    </row>
    <row r="12" spans="1:14" ht="25.5" x14ac:dyDescent="0.25">
      <c r="A12" s="168" t="s">
        <v>358</v>
      </c>
      <c r="B12" s="169" t="s">
        <v>426</v>
      </c>
      <c r="C12" s="168" t="s">
        <v>422</v>
      </c>
      <c r="D12" s="168" t="s">
        <v>423</v>
      </c>
      <c r="E12" s="175" t="s">
        <v>424</v>
      </c>
      <c r="F12" s="168" t="s">
        <v>394</v>
      </c>
      <c r="G12" s="175" t="s">
        <v>395</v>
      </c>
    </row>
    <row r="13" spans="1:14" ht="12.75" customHeight="1" x14ac:dyDescent="0.25">
      <c r="A13" s="194"/>
      <c r="B13" s="195">
        <v>1</v>
      </c>
      <c r="C13" s="195">
        <v>2</v>
      </c>
      <c r="D13" s="195">
        <v>3</v>
      </c>
      <c r="E13" s="196">
        <v>4</v>
      </c>
      <c r="F13" s="195">
        <v>5</v>
      </c>
      <c r="G13" s="197">
        <v>6</v>
      </c>
    </row>
    <row r="14" spans="1:14" x14ac:dyDescent="0.25">
      <c r="A14" s="170" t="s">
        <v>341</v>
      </c>
      <c r="B14" s="171">
        <f>B15</f>
        <v>786346.87</v>
      </c>
      <c r="C14" s="171">
        <f t="shared" ref="C14:E16" si="0">C15</f>
        <v>1272715</v>
      </c>
      <c r="D14" s="171">
        <f t="shared" si="0"/>
        <v>1272715</v>
      </c>
      <c r="E14" s="171">
        <f t="shared" si="0"/>
        <v>1063082.08</v>
      </c>
      <c r="F14" s="171">
        <f>E14/B14*100</f>
        <v>135.19251116240852</v>
      </c>
      <c r="G14" s="172">
        <f>E14/D14*100</f>
        <v>83.528683169444847</v>
      </c>
    </row>
    <row r="15" spans="1:14" x14ac:dyDescent="0.25">
      <c r="A15" s="170" t="s">
        <v>359</v>
      </c>
      <c r="B15" s="171">
        <f>B16</f>
        <v>786346.87</v>
      </c>
      <c r="C15" s="171">
        <f t="shared" si="0"/>
        <v>1272715</v>
      </c>
      <c r="D15" s="171">
        <f t="shared" si="0"/>
        <v>1272715</v>
      </c>
      <c r="E15" s="171">
        <f t="shared" si="0"/>
        <v>1063082.08</v>
      </c>
      <c r="F15" s="171">
        <f t="shared" ref="F15:F17" si="1">E15/B15*100</f>
        <v>135.19251116240852</v>
      </c>
      <c r="G15" s="172">
        <f t="shared" ref="G15:G17" si="2">E15/D15*100</f>
        <v>83.528683169444847</v>
      </c>
    </row>
    <row r="16" spans="1:14" ht="25.5" x14ac:dyDescent="0.25">
      <c r="A16" s="173" t="s">
        <v>360</v>
      </c>
      <c r="B16" s="171">
        <f>B17</f>
        <v>786346.87</v>
      </c>
      <c r="C16" s="171">
        <f t="shared" si="0"/>
        <v>1272715</v>
      </c>
      <c r="D16" s="171">
        <f t="shared" si="0"/>
        <v>1272715</v>
      </c>
      <c r="E16" s="171">
        <f t="shared" si="0"/>
        <v>1063082.08</v>
      </c>
      <c r="F16" s="171">
        <f t="shared" si="1"/>
        <v>135.19251116240852</v>
      </c>
      <c r="G16" s="172">
        <f t="shared" si="2"/>
        <v>83.528683169444847</v>
      </c>
    </row>
    <row r="17" spans="1:7" x14ac:dyDescent="0.25">
      <c r="A17" s="174" t="s">
        <v>361</v>
      </c>
      <c r="B17" s="171">
        <v>786346.87</v>
      </c>
      <c r="C17" s="172">
        <v>1272715</v>
      </c>
      <c r="D17" s="172">
        <v>1272715</v>
      </c>
      <c r="E17" s="171">
        <v>1063082.08</v>
      </c>
      <c r="F17" s="171">
        <f t="shared" si="1"/>
        <v>135.19251116240852</v>
      </c>
      <c r="G17" s="172">
        <f t="shared" si="2"/>
        <v>83.528683169444847</v>
      </c>
    </row>
    <row r="21" spans="1:7" x14ac:dyDescent="0.25">
      <c r="C21" s="63" t="s">
        <v>105</v>
      </c>
    </row>
  </sheetData>
  <mergeCells count="2">
    <mergeCell ref="A8:H8"/>
    <mergeCell ref="A9:H9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3"/>
  <sheetViews>
    <sheetView workbookViewId="0">
      <selection activeCell="A217" sqref="A217"/>
    </sheetView>
  </sheetViews>
  <sheetFormatPr defaultRowHeight="15" x14ac:dyDescent="0.25"/>
  <cols>
    <col min="1" max="1" width="18.5703125" customWidth="1"/>
    <col min="2" max="2" width="11.5703125" customWidth="1"/>
    <col min="3" max="3" width="51.5703125" customWidth="1"/>
    <col min="4" max="6" width="15.7109375" customWidth="1"/>
    <col min="7" max="7" width="10" customWidth="1"/>
  </cols>
  <sheetData>
    <row r="1" spans="1:10" x14ac:dyDescent="0.25">
      <c r="A1" s="63" t="s">
        <v>104</v>
      </c>
    </row>
    <row r="2" spans="1:10" x14ac:dyDescent="0.25">
      <c r="A2" s="63" t="s">
        <v>337</v>
      </c>
    </row>
    <row r="3" spans="1:10" x14ac:dyDescent="0.25">
      <c r="A3" s="63" t="s">
        <v>338</v>
      </c>
    </row>
    <row r="4" spans="1:10" x14ac:dyDescent="0.25">
      <c r="A4" s="63" t="s">
        <v>339</v>
      </c>
    </row>
    <row r="5" spans="1:10" x14ac:dyDescent="0.25">
      <c r="A5" s="63"/>
    </row>
    <row r="7" spans="1:10" ht="21.75" customHeight="1" x14ac:dyDescent="0.25">
      <c r="A7" s="237" t="s">
        <v>427</v>
      </c>
      <c r="B7" s="237"/>
      <c r="C7" s="237"/>
      <c r="D7" s="237"/>
      <c r="E7" s="237"/>
      <c r="F7" s="237"/>
      <c r="G7" s="237"/>
      <c r="J7" s="63" t="s">
        <v>105</v>
      </c>
    </row>
    <row r="8" spans="1:10" ht="26.25" customHeight="1" x14ac:dyDescent="0.25">
      <c r="A8" s="238" t="s">
        <v>428</v>
      </c>
      <c r="B8" s="238"/>
      <c r="C8" s="238"/>
      <c r="D8" s="238"/>
      <c r="E8" s="238"/>
      <c r="F8" s="238"/>
      <c r="G8" s="238"/>
    </row>
    <row r="9" spans="1:10" ht="26.25" x14ac:dyDescent="0.25">
      <c r="A9" s="115"/>
      <c r="B9" s="115"/>
      <c r="C9" s="154" t="s">
        <v>335</v>
      </c>
      <c r="D9" s="183" t="s">
        <v>422</v>
      </c>
      <c r="E9" s="153" t="s">
        <v>423</v>
      </c>
      <c r="F9" s="153" t="s">
        <v>424</v>
      </c>
      <c r="G9" s="153" t="s">
        <v>373</v>
      </c>
    </row>
    <row r="10" spans="1:10" x14ac:dyDescent="0.25">
      <c r="C10" s="116"/>
      <c r="D10" s="116">
        <v>1</v>
      </c>
      <c r="E10" s="116">
        <v>2</v>
      </c>
      <c r="F10" s="116">
        <v>3</v>
      </c>
      <c r="G10" s="116" t="s">
        <v>374</v>
      </c>
    </row>
    <row r="11" spans="1:10" ht="15" customHeight="1" x14ac:dyDescent="0.25">
      <c r="A11" s="101" t="s">
        <v>166</v>
      </c>
      <c r="B11" s="101" t="s">
        <v>167</v>
      </c>
      <c r="C11" s="102" t="s">
        <v>168</v>
      </c>
      <c r="D11" s="103">
        <f>D12</f>
        <v>1272715</v>
      </c>
      <c r="E11" s="103">
        <f>E12</f>
        <v>1272715</v>
      </c>
      <c r="F11" s="103">
        <f>F12</f>
        <v>1063082.08</v>
      </c>
      <c r="G11" s="107">
        <f t="shared" ref="G11:G87" si="0">F11/E11*100</f>
        <v>83.528683169444847</v>
      </c>
    </row>
    <row r="12" spans="1:10" ht="15" customHeight="1" x14ac:dyDescent="0.25">
      <c r="A12" s="104" t="s">
        <v>169</v>
      </c>
      <c r="B12" s="104" t="s">
        <v>170</v>
      </c>
      <c r="C12" s="105" t="s">
        <v>171</v>
      </c>
      <c r="D12" s="106">
        <f>D14+D159</f>
        <v>1272715</v>
      </c>
      <c r="E12" s="106">
        <f>E14+E159</f>
        <v>1272715</v>
      </c>
      <c r="F12" s="106">
        <f>F14+F159</f>
        <v>1063082.08</v>
      </c>
      <c r="G12" s="107">
        <f t="shared" si="0"/>
        <v>83.528683169444847</v>
      </c>
    </row>
    <row r="13" spans="1:10" ht="12.75" customHeight="1" x14ac:dyDescent="0.25">
      <c r="A13" s="98"/>
      <c r="B13" s="98"/>
      <c r="C13" s="99"/>
      <c r="D13" s="100"/>
      <c r="E13" s="100"/>
      <c r="F13" s="100"/>
      <c r="G13" s="77" t="s">
        <v>105</v>
      </c>
    </row>
    <row r="14" spans="1:10" ht="15" customHeight="1" x14ac:dyDescent="0.25">
      <c r="A14" s="108" t="s">
        <v>172</v>
      </c>
      <c r="B14" s="108" t="s">
        <v>173</v>
      </c>
      <c r="C14" s="109" t="s">
        <v>168</v>
      </c>
      <c r="D14" s="110">
        <f>D15+D44+D53+D127+D144</f>
        <v>1260215</v>
      </c>
      <c r="E14" s="110">
        <f>E15+E44+E53+E127+E144</f>
        <v>1260215</v>
      </c>
      <c r="F14" s="110">
        <f>F15+F44+F53+F127+F144</f>
        <v>1059000</v>
      </c>
      <c r="G14" s="184">
        <f t="shared" si="0"/>
        <v>84.033280035549481</v>
      </c>
    </row>
    <row r="15" spans="1:10" ht="15" customHeight="1" x14ac:dyDescent="0.25">
      <c r="A15" s="111" t="s">
        <v>174</v>
      </c>
      <c r="B15" s="111" t="s">
        <v>175</v>
      </c>
      <c r="C15" s="112" t="s">
        <v>176</v>
      </c>
      <c r="D15" s="113">
        <f>D16+D38</f>
        <v>929200</v>
      </c>
      <c r="E15" s="113">
        <f>E16+E38</f>
        <v>929200</v>
      </c>
      <c r="F15" s="113">
        <f>F16+F38</f>
        <v>798844.05</v>
      </c>
      <c r="G15" s="114">
        <f t="shared" si="0"/>
        <v>85.97116336633664</v>
      </c>
    </row>
    <row r="16" spans="1:10" ht="15" customHeight="1" x14ac:dyDescent="0.25">
      <c r="A16" s="78" t="s">
        <v>0</v>
      </c>
      <c r="B16" s="78" t="s">
        <v>11</v>
      </c>
      <c r="C16" s="79" t="s">
        <v>3</v>
      </c>
      <c r="D16" s="80">
        <f>D17+D24+D35</f>
        <v>911200</v>
      </c>
      <c r="E16" s="80">
        <f>E17+E24+E35</f>
        <v>911200</v>
      </c>
      <c r="F16" s="80">
        <f>F17+F24+F35</f>
        <v>784327.92</v>
      </c>
      <c r="G16" s="77">
        <f t="shared" si="0"/>
        <v>86.076374012291495</v>
      </c>
    </row>
    <row r="17" spans="1:7" ht="15" customHeight="1" x14ac:dyDescent="0.25">
      <c r="A17" s="57" t="s">
        <v>0</v>
      </c>
      <c r="B17" s="57" t="s">
        <v>12</v>
      </c>
      <c r="C17" s="81" t="s">
        <v>13</v>
      </c>
      <c r="D17" s="80">
        <f>D18+D20+D22</f>
        <v>848900</v>
      </c>
      <c r="E17" s="80">
        <f t="shared" ref="E17:F17" si="1">E18+E20+E22</f>
        <v>848900</v>
      </c>
      <c r="F17" s="80">
        <f t="shared" si="1"/>
        <v>763275.88</v>
      </c>
      <c r="G17" s="77">
        <f t="shared" si="0"/>
        <v>89.913521027211686</v>
      </c>
    </row>
    <row r="18" spans="1:7" ht="15" customHeight="1" x14ac:dyDescent="0.25">
      <c r="A18" s="57" t="s">
        <v>0</v>
      </c>
      <c r="B18" s="57" t="s">
        <v>14</v>
      </c>
      <c r="C18" s="81" t="s">
        <v>15</v>
      </c>
      <c r="D18" s="80">
        <f>D19</f>
        <v>745000</v>
      </c>
      <c r="E18" s="80">
        <f>E19</f>
        <v>745000</v>
      </c>
      <c r="F18" s="80">
        <f>F19</f>
        <v>698948.68</v>
      </c>
      <c r="G18" s="77">
        <f t="shared" si="0"/>
        <v>93.818614765100676</v>
      </c>
    </row>
    <row r="19" spans="1:7" ht="15" customHeight="1" x14ac:dyDescent="0.25">
      <c r="A19" s="82" t="s">
        <v>177</v>
      </c>
      <c r="B19" s="82" t="s">
        <v>16</v>
      </c>
      <c r="C19" s="83" t="s">
        <v>17</v>
      </c>
      <c r="D19" s="84">
        <v>745000</v>
      </c>
      <c r="E19" s="84">
        <v>745000</v>
      </c>
      <c r="F19" s="85">
        <v>698948.68</v>
      </c>
      <c r="G19" s="77">
        <f t="shared" si="0"/>
        <v>93.818614765100676</v>
      </c>
    </row>
    <row r="20" spans="1:7" ht="15" customHeight="1" x14ac:dyDescent="0.25">
      <c r="A20" s="82"/>
      <c r="B20" s="178">
        <v>312</v>
      </c>
      <c r="C20" s="179" t="s">
        <v>19</v>
      </c>
      <c r="D20" s="160">
        <f>D21</f>
        <v>8900</v>
      </c>
      <c r="E20" s="160">
        <f>E21</f>
        <v>8900</v>
      </c>
      <c r="F20" s="160">
        <f>F21</f>
        <v>0</v>
      </c>
      <c r="G20" s="77">
        <f t="shared" si="0"/>
        <v>0</v>
      </c>
    </row>
    <row r="21" spans="1:7" ht="15" customHeight="1" x14ac:dyDescent="0.25">
      <c r="A21" s="82" t="s">
        <v>370</v>
      </c>
      <c r="B21" s="180">
        <v>3121</v>
      </c>
      <c r="C21" s="181" t="s">
        <v>19</v>
      </c>
      <c r="D21" s="84">
        <v>8900</v>
      </c>
      <c r="E21" s="84">
        <v>8900</v>
      </c>
      <c r="F21" s="85">
        <v>0</v>
      </c>
      <c r="G21" s="77">
        <f t="shared" si="0"/>
        <v>0</v>
      </c>
    </row>
    <row r="22" spans="1:7" ht="15" customHeight="1" x14ac:dyDescent="0.25">
      <c r="A22" s="82"/>
      <c r="B22" s="178">
        <v>313</v>
      </c>
      <c r="C22" s="179" t="s">
        <v>22</v>
      </c>
      <c r="D22" s="160">
        <f>D23</f>
        <v>95000</v>
      </c>
      <c r="E22" s="160">
        <f t="shared" ref="E22:F22" si="2">E23</f>
        <v>95000</v>
      </c>
      <c r="F22" s="160">
        <f t="shared" si="2"/>
        <v>64327.199999999997</v>
      </c>
      <c r="G22" s="77">
        <f t="shared" si="0"/>
        <v>67.712842105263164</v>
      </c>
    </row>
    <row r="23" spans="1:7" ht="15" customHeight="1" x14ac:dyDescent="0.25">
      <c r="A23" s="91" t="s">
        <v>431</v>
      </c>
      <c r="B23" s="213">
        <v>3132</v>
      </c>
      <c r="C23" s="164" t="s">
        <v>201</v>
      </c>
      <c r="D23" s="84">
        <v>95000</v>
      </c>
      <c r="E23" s="84">
        <v>95000</v>
      </c>
      <c r="F23" s="85">
        <v>64327.199999999997</v>
      </c>
      <c r="G23" s="77">
        <f t="shared" si="0"/>
        <v>67.712842105263164</v>
      </c>
    </row>
    <row r="24" spans="1:7" ht="15" customHeight="1" x14ac:dyDescent="0.25">
      <c r="A24" s="57" t="s">
        <v>0</v>
      </c>
      <c r="B24" s="57" t="s">
        <v>27</v>
      </c>
      <c r="C24" s="81" t="s">
        <v>28</v>
      </c>
      <c r="D24" s="80">
        <f>D25+D30+D33</f>
        <v>62300</v>
      </c>
      <c r="E24" s="80">
        <f>E25+E30+E33</f>
        <v>62300</v>
      </c>
      <c r="F24" s="80">
        <f>F25+F30+F33</f>
        <v>21052.04</v>
      </c>
      <c r="G24" s="77">
        <f t="shared" si="0"/>
        <v>33.791396468699844</v>
      </c>
    </row>
    <row r="25" spans="1:7" ht="15" customHeight="1" x14ac:dyDescent="0.25">
      <c r="A25" s="57" t="s">
        <v>0</v>
      </c>
      <c r="B25" s="57" t="s">
        <v>39</v>
      </c>
      <c r="C25" s="81" t="s">
        <v>40</v>
      </c>
      <c r="D25" s="80">
        <f>D26+D27+D28+D29</f>
        <v>48300</v>
      </c>
      <c r="E25" s="80">
        <f t="shared" ref="E25:F25" si="3">E26+E27+E28+E29</f>
        <v>48300</v>
      </c>
      <c r="F25" s="80">
        <f t="shared" si="3"/>
        <v>16112.84</v>
      </c>
      <c r="G25" s="77">
        <f t="shared" si="0"/>
        <v>33.359917184265008</v>
      </c>
    </row>
    <row r="26" spans="1:7" ht="15" customHeight="1" x14ac:dyDescent="0.25">
      <c r="A26" s="91" t="s">
        <v>432</v>
      </c>
      <c r="B26" s="91">
        <v>3221</v>
      </c>
      <c r="C26" s="92" t="s">
        <v>218</v>
      </c>
      <c r="D26" s="93">
        <v>10000</v>
      </c>
      <c r="E26" s="93">
        <v>10000</v>
      </c>
      <c r="F26" s="93">
        <v>8856.82</v>
      </c>
      <c r="G26" s="206"/>
    </row>
    <row r="27" spans="1:7" ht="15" customHeight="1" x14ac:dyDescent="0.25">
      <c r="A27" s="57"/>
      <c r="B27" s="91">
        <v>3223</v>
      </c>
      <c r="C27" s="92" t="s">
        <v>46</v>
      </c>
      <c r="D27" s="93">
        <v>17300</v>
      </c>
      <c r="E27" s="93">
        <v>17300</v>
      </c>
      <c r="F27" s="93"/>
      <c r="G27" s="206"/>
    </row>
    <row r="28" spans="1:7" ht="22.5" customHeight="1" x14ac:dyDescent="0.25">
      <c r="A28" s="82" t="s">
        <v>178</v>
      </c>
      <c r="B28" s="82" t="s">
        <v>47</v>
      </c>
      <c r="C28" s="92" t="s">
        <v>179</v>
      </c>
      <c r="D28" s="84">
        <v>4000</v>
      </c>
      <c r="E28" s="84">
        <v>4000</v>
      </c>
      <c r="F28" s="85">
        <v>0</v>
      </c>
      <c r="G28" s="77">
        <f t="shared" si="0"/>
        <v>0</v>
      </c>
    </row>
    <row r="29" spans="1:7" ht="15" customHeight="1" x14ac:dyDescent="0.25">
      <c r="A29" s="82" t="s">
        <v>180</v>
      </c>
      <c r="B29" s="82" t="s">
        <v>49</v>
      </c>
      <c r="C29" s="83" t="s">
        <v>181</v>
      </c>
      <c r="D29" s="84">
        <v>17000</v>
      </c>
      <c r="E29" s="84">
        <v>17000</v>
      </c>
      <c r="F29" s="85">
        <v>7256.02</v>
      </c>
      <c r="G29" s="77">
        <f t="shared" si="0"/>
        <v>42.682470588235297</v>
      </c>
    </row>
    <row r="30" spans="1:7" ht="15" customHeight="1" x14ac:dyDescent="0.25">
      <c r="A30" s="57" t="s">
        <v>0</v>
      </c>
      <c r="B30" s="57" t="s">
        <v>53</v>
      </c>
      <c r="C30" s="81" t="s">
        <v>54</v>
      </c>
      <c r="D30" s="80">
        <f>D31+D32</f>
        <v>14000</v>
      </c>
      <c r="E30" s="80">
        <f t="shared" ref="E30:F30" si="4">E31+E32</f>
        <v>14000</v>
      </c>
      <c r="F30" s="80">
        <f t="shared" si="4"/>
        <v>4939.2</v>
      </c>
      <c r="G30" s="77">
        <f t="shared" si="0"/>
        <v>35.28</v>
      </c>
    </row>
    <row r="31" spans="1:7" ht="15" customHeight="1" x14ac:dyDescent="0.25">
      <c r="A31" s="82" t="s">
        <v>182</v>
      </c>
      <c r="B31" s="82" t="s">
        <v>57</v>
      </c>
      <c r="C31" s="83" t="s">
        <v>183</v>
      </c>
      <c r="D31" s="84">
        <v>8000</v>
      </c>
      <c r="E31" s="84">
        <v>8000</v>
      </c>
      <c r="F31" s="85">
        <v>0</v>
      </c>
      <c r="G31" s="77">
        <f t="shared" si="0"/>
        <v>0</v>
      </c>
    </row>
    <row r="32" spans="1:7" ht="15" customHeight="1" x14ac:dyDescent="0.25">
      <c r="A32" s="91" t="s">
        <v>433</v>
      </c>
      <c r="B32" s="94">
        <v>3235</v>
      </c>
      <c r="C32" s="164" t="s">
        <v>405</v>
      </c>
      <c r="D32" s="84">
        <v>6000</v>
      </c>
      <c r="E32" s="84">
        <v>6000</v>
      </c>
      <c r="F32" s="85">
        <v>4939.2</v>
      </c>
      <c r="G32" s="77">
        <f t="shared" si="0"/>
        <v>82.32</v>
      </c>
    </row>
    <row r="33" spans="1:7" ht="15" customHeight="1" x14ac:dyDescent="0.25">
      <c r="A33" s="82"/>
      <c r="B33" s="178">
        <v>329</v>
      </c>
      <c r="C33" s="179" t="s">
        <v>72</v>
      </c>
      <c r="D33" s="160">
        <f>D34</f>
        <v>0</v>
      </c>
      <c r="E33" s="160">
        <f>E34</f>
        <v>0</v>
      </c>
      <c r="F33" s="160">
        <f>F34</f>
        <v>0</v>
      </c>
      <c r="G33" s="77" t="e">
        <f t="shared" si="0"/>
        <v>#DIV/0!</v>
      </c>
    </row>
    <row r="34" spans="1:7" ht="15" customHeight="1" x14ac:dyDescent="0.25">
      <c r="A34" s="91" t="s">
        <v>372</v>
      </c>
      <c r="B34" s="180">
        <v>3293</v>
      </c>
      <c r="C34" s="181" t="s">
        <v>371</v>
      </c>
      <c r="D34" s="84">
        <v>0</v>
      </c>
      <c r="E34" s="84">
        <v>0</v>
      </c>
      <c r="F34" s="85">
        <v>0</v>
      </c>
      <c r="G34" s="77" t="e">
        <f t="shared" si="0"/>
        <v>#DIV/0!</v>
      </c>
    </row>
    <row r="35" spans="1:7" ht="15" customHeight="1" x14ac:dyDescent="0.25">
      <c r="A35" s="57" t="s">
        <v>0</v>
      </c>
      <c r="B35" s="57" t="s">
        <v>78</v>
      </c>
      <c r="C35" s="81" t="s">
        <v>79</v>
      </c>
      <c r="D35" s="80">
        <f t="shared" ref="D35:F36" si="5">D36</f>
        <v>0</v>
      </c>
      <c r="E35" s="80">
        <f t="shared" si="5"/>
        <v>0</v>
      </c>
      <c r="F35" s="80">
        <f t="shared" si="5"/>
        <v>0</v>
      </c>
      <c r="G35" s="77" t="e">
        <f t="shared" si="0"/>
        <v>#DIV/0!</v>
      </c>
    </row>
    <row r="36" spans="1:7" ht="15" customHeight="1" x14ac:dyDescent="0.25">
      <c r="A36" s="57" t="s">
        <v>0</v>
      </c>
      <c r="B36" s="57" t="s">
        <v>80</v>
      </c>
      <c r="C36" s="81" t="s">
        <v>81</v>
      </c>
      <c r="D36" s="80">
        <f t="shared" si="5"/>
        <v>0</v>
      </c>
      <c r="E36" s="80">
        <f t="shared" si="5"/>
        <v>0</v>
      </c>
      <c r="F36" s="80">
        <f t="shared" si="5"/>
        <v>0</v>
      </c>
      <c r="G36" s="77" t="e">
        <f t="shared" si="0"/>
        <v>#DIV/0!</v>
      </c>
    </row>
    <row r="37" spans="1:7" ht="15" customHeight="1" x14ac:dyDescent="0.25">
      <c r="A37" s="82" t="s">
        <v>184</v>
      </c>
      <c r="B37" s="82" t="s">
        <v>82</v>
      </c>
      <c r="C37" s="83" t="s">
        <v>185</v>
      </c>
      <c r="D37" s="84">
        <v>0</v>
      </c>
      <c r="E37" s="84">
        <v>0</v>
      </c>
      <c r="F37" s="85">
        <v>0</v>
      </c>
      <c r="G37" s="77" t="e">
        <f t="shared" si="0"/>
        <v>#DIV/0!</v>
      </c>
    </row>
    <row r="38" spans="1:7" ht="15" customHeight="1" x14ac:dyDescent="0.25">
      <c r="A38" s="82"/>
      <c r="B38" s="78" t="s">
        <v>90</v>
      </c>
      <c r="C38" s="79" t="s">
        <v>4</v>
      </c>
      <c r="D38" s="160">
        <f t="shared" ref="D38:F40" si="6">D39</f>
        <v>18000</v>
      </c>
      <c r="E38" s="160">
        <f t="shared" si="6"/>
        <v>18000</v>
      </c>
      <c r="F38" s="160">
        <f t="shared" si="6"/>
        <v>14516.130000000001</v>
      </c>
      <c r="G38" s="77">
        <f t="shared" si="0"/>
        <v>80.645166666666668</v>
      </c>
    </row>
    <row r="39" spans="1:7" ht="15" customHeight="1" x14ac:dyDescent="0.25">
      <c r="A39" s="82"/>
      <c r="B39" s="57" t="s">
        <v>91</v>
      </c>
      <c r="C39" s="81" t="s">
        <v>92</v>
      </c>
      <c r="D39" s="160">
        <f>D40+D42</f>
        <v>18000</v>
      </c>
      <c r="E39" s="160">
        <f t="shared" ref="E39:F39" si="7">E40+E42</f>
        <v>18000</v>
      </c>
      <c r="F39" s="160">
        <f t="shared" si="7"/>
        <v>14516.130000000001</v>
      </c>
      <c r="G39" s="77">
        <f t="shared" si="0"/>
        <v>80.645166666666668</v>
      </c>
    </row>
    <row r="40" spans="1:7" ht="15" customHeight="1" x14ac:dyDescent="0.25">
      <c r="A40" s="82"/>
      <c r="B40" s="57" t="s">
        <v>95</v>
      </c>
      <c r="C40" s="81" t="s">
        <v>96</v>
      </c>
      <c r="D40" s="160">
        <f t="shared" si="6"/>
        <v>10000</v>
      </c>
      <c r="E40" s="160">
        <f t="shared" si="6"/>
        <v>10000</v>
      </c>
      <c r="F40" s="160">
        <f t="shared" si="6"/>
        <v>6702.38</v>
      </c>
      <c r="G40" s="77">
        <f t="shared" si="0"/>
        <v>67.023799999999994</v>
      </c>
    </row>
    <row r="41" spans="1:7" ht="15" customHeight="1" x14ac:dyDescent="0.25">
      <c r="A41" s="91" t="s">
        <v>434</v>
      </c>
      <c r="B41" s="82">
        <v>4221</v>
      </c>
      <c r="C41" s="83" t="s">
        <v>98</v>
      </c>
      <c r="D41" s="84">
        <v>10000</v>
      </c>
      <c r="E41" s="84">
        <v>10000</v>
      </c>
      <c r="F41" s="85">
        <v>6702.38</v>
      </c>
      <c r="G41" s="77">
        <f t="shared" si="0"/>
        <v>67.023799999999994</v>
      </c>
    </row>
    <row r="42" spans="1:7" ht="22.5" customHeight="1" x14ac:dyDescent="0.25">
      <c r="A42" s="57" t="s">
        <v>0</v>
      </c>
      <c r="B42" s="57">
        <v>426</v>
      </c>
      <c r="C42" s="81" t="s">
        <v>417</v>
      </c>
      <c r="D42" s="80">
        <f t="shared" ref="D42:F42" si="8">D43</f>
        <v>8000</v>
      </c>
      <c r="E42" s="80">
        <f t="shared" si="8"/>
        <v>8000</v>
      </c>
      <c r="F42" s="80">
        <f t="shared" si="8"/>
        <v>7813.75</v>
      </c>
      <c r="G42" s="77">
        <f t="shared" si="0"/>
        <v>97.671875</v>
      </c>
    </row>
    <row r="43" spans="1:7" ht="15" customHeight="1" x14ac:dyDescent="0.25">
      <c r="A43" s="91" t="s">
        <v>435</v>
      </c>
      <c r="B43" s="82">
        <v>4262</v>
      </c>
      <c r="C43" s="83" t="s">
        <v>418</v>
      </c>
      <c r="D43" s="84">
        <v>8000</v>
      </c>
      <c r="E43" s="84">
        <v>8000</v>
      </c>
      <c r="F43" s="85">
        <v>7813.75</v>
      </c>
      <c r="G43" s="77">
        <f t="shared" si="0"/>
        <v>97.671875</v>
      </c>
    </row>
    <row r="44" spans="1:7" ht="15" customHeight="1" x14ac:dyDescent="0.25">
      <c r="A44" s="111" t="s">
        <v>174</v>
      </c>
      <c r="B44" s="111" t="s">
        <v>186</v>
      </c>
      <c r="C44" s="112" t="s">
        <v>187</v>
      </c>
      <c r="D44" s="113">
        <f>D45</f>
        <v>1300</v>
      </c>
      <c r="E44" s="113">
        <f>E45</f>
        <v>1300</v>
      </c>
      <c r="F44" s="113">
        <f>F45</f>
        <v>1082.32</v>
      </c>
      <c r="G44" s="114">
        <f t="shared" si="0"/>
        <v>83.255384615384614</v>
      </c>
    </row>
    <row r="45" spans="1:7" ht="15" customHeight="1" x14ac:dyDescent="0.25">
      <c r="A45" s="78" t="s">
        <v>0</v>
      </c>
      <c r="B45" s="78" t="s">
        <v>11</v>
      </c>
      <c r="C45" s="79" t="s">
        <v>3</v>
      </c>
      <c r="D45" s="86">
        <f t="shared" ref="D45:F46" si="9">D46</f>
        <v>1300</v>
      </c>
      <c r="E45" s="86">
        <f t="shared" si="9"/>
        <v>1300</v>
      </c>
      <c r="F45" s="86">
        <f t="shared" si="9"/>
        <v>1082.32</v>
      </c>
      <c r="G45" s="77">
        <f t="shared" si="0"/>
        <v>83.255384615384614</v>
      </c>
    </row>
    <row r="46" spans="1:7" ht="15" customHeight="1" x14ac:dyDescent="0.25">
      <c r="A46" s="57" t="s">
        <v>0</v>
      </c>
      <c r="B46" s="57" t="s">
        <v>27</v>
      </c>
      <c r="C46" s="81" t="s">
        <v>28</v>
      </c>
      <c r="D46" s="80">
        <f t="shared" si="9"/>
        <v>1300</v>
      </c>
      <c r="E46" s="80">
        <f t="shared" si="9"/>
        <v>1300</v>
      </c>
      <c r="F46" s="80">
        <f t="shared" si="9"/>
        <v>1082.32</v>
      </c>
      <c r="G46" s="77">
        <f t="shared" si="0"/>
        <v>83.255384615384614</v>
      </c>
    </row>
    <row r="47" spans="1:7" ht="15" customHeight="1" x14ac:dyDescent="0.25">
      <c r="A47" s="57" t="s">
        <v>0</v>
      </c>
      <c r="B47" s="57" t="s">
        <v>39</v>
      </c>
      <c r="C47" s="81" t="s">
        <v>40</v>
      </c>
      <c r="D47" s="80">
        <f>D48+D49+D50+D51+D52</f>
        <v>1300</v>
      </c>
      <c r="E47" s="80">
        <f t="shared" ref="E47:F47" si="10">E48+E49+E50+E51+E52</f>
        <v>1300</v>
      </c>
      <c r="F47" s="80">
        <f t="shared" si="10"/>
        <v>1082.32</v>
      </c>
      <c r="G47" s="77">
        <f t="shared" si="0"/>
        <v>83.255384615384614</v>
      </c>
    </row>
    <row r="48" spans="1:7" ht="15" customHeight="1" x14ac:dyDescent="0.25">
      <c r="A48" s="57"/>
      <c r="B48" s="91">
        <v>3221</v>
      </c>
      <c r="C48" s="92" t="s">
        <v>214</v>
      </c>
      <c r="D48" s="93">
        <v>0</v>
      </c>
      <c r="E48" s="93">
        <v>0</v>
      </c>
      <c r="F48" s="93"/>
      <c r="G48" s="206"/>
    </row>
    <row r="49" spans="1:7" ht="15" customHeight="1" x14ac:dyDescent="0.25">
      <c r="A49" s="82" t="s">
        <v>188</v>
      </c>
      <c r="B49" s="82" t="s">
        <v>41</v>
      </c>
      <c r="C49" s="87" t="s">
        <v>189</v>
      </c>
      <c r="D49" s="88">
        <v>1100</v>
      </c>
      <c r="E49" s="88">
        <v>1100</v>
      </c>
      <c r="F49" s="85">
        <v>1082.32</v>
      </c>
      <c r="G49" s="77">
        <f t="shared" si="0"/>
        <v>98.392727272727271</v>
      </c>
    </row>
    <row r="50" spans="1:7" ht="15" customHeight="1" x14ac:dyDescent="0.25">
      <c r="A50" s="82" t="s">
        <v>190</v>
      </c>
      <c r="B50" s="82" t="s">
        <v>41</v>
      </c>
      <c r="C50" s="89" t="s">
        <v>191</v>
      </c>
      <c r="D50" s="88">
        <v>0</v>
      </c>
      <c r="E50" s="88">
        <v>0</v>
      </c>
      <c r="F50" s="85">
        <v>0</v>
      </c>
      <c r="G50" s="77" t="e">
        <f t="shared" si="0"/>
        <v>#DIV/0!</v>
      </c>
    </row>
    <row r="51" spans="1:7" ht="15" customHeight="1" x14ac:dyDescent="0.25">
      <c r="A51" s="82" t="s">
        <v>192</v>
      </c>
      <c r="B51" s="82" t="s">
        <v>45</v>
      </c>
      <c r="C51" s="83" t="s">
        <v>193</v>
      </c>
      <c r="D51" s="84">
        <v>100</v>
      </c>
      <c r="E51" s="84">
        <v>100</v>
      </c>
      <c r="F51" s="85">
        <v>0</v>
      </c>
      <c r="G51" s="77">
        <f t="shared" si="0"/>
        <v>0</v>
      </c>
    </row>
    <row r="52" spans="1:7" ht="15" customHeight="1" x14ac:dyDescent="0.25">
      <c r="A52" s="82" t="s">
        <v>194</v>
      </c>
      <c r="B52" s="82" t="s">
        <v>45</v>
      </c>
      <c r="C52" s="83" t="s">
        <v>195</v>
      </c>
      <c r="D52" s="84">
        <v>100</v>
      </c>
      <c r="E52" s="84">
        <v>100</v>
      </c>
      <c r="F52" s="85">
        <v>0</v>
      </c>
      <c r="G52" s="77">
        <f t="shared" si="0"/>
        <v>0</v>
      </c>
    </row>
    <row r="53" spans="1:7" ht="15" customHeight="1" x14ac:dyDescent="0.25">
      <c r="A53" s="111" t="s">
        <v>174</v>
      </c>
      <c r="B53" s="111" t="s">
        <v>196</v>
      </c>
      <c r="C53" s="112" t="s">
        <v>197</v>
      </c>
      <c r="D53" s="113">
        <f>D54+D115+D123</f>
        <v>311115</v>
      </c>
      <c r="E53" s="113">
        <f>E54+E115+E123</f>
        <v>311115</v>
      </c>
      <c r="F53" s="113">
        <f>F54+F115+F123</f>
        <v>244799.47000000003</v>
      </c>
      <c r="G53" s="114">
        <f t="shared" si="0"/>
        <v>78.684560371566789</v>
      </c>
    </row>
    <row r="54" spans="1:7" ht="15" customHeight="1" x14ac:dyDescent="0.25">
      <c r="A54" s="78" t="s">
        <v>0</v>
      </c>
      <c r="B54" s="78" t="s">
        <v>11</v>
      </c>
      <c r="C54" s="79" t="s">
        <v>3</v>
      </c>
      <c r="D54" s="86">
        <f>D55+D63+D111</f>
        <v>302515</v>
      </c>
      <c r="E54" s="86">
        <f>E55+E63+E111</f>
        <v>302515</v>
      </c>
      <c r="F54" s="86">
        <f>F55+F63+F111</f>
        <v>237023.22000000003</v>
      </c>
      <c r="G54" s="77">
        <f t="shared" si="0"/>
        <v>78.350898302563522</v>
      </c>
    </row>
    <row r="55" spans="1:7" ht="15" customHeight="1" x14ac:dyDescent="0.25">
      <c r="A55" s="57" t="s">
        <v>0</v>
      </c>
      <c r="B55" s="57" t="s">
        <v>12</v>
      </c>
      <c r="C55" s="81" t="s">
        <v>13</v>
      </c>
      <c r="D55" s="80">
        <f>D56+D59+D61</f>
        <v>124200</v>
      </c>
      <c r="E55" s="80">
        <f>E56+E59+E61</f>
        <v>124200</v>
      </c>
      <c r="F55" s="80">
        <f>F56+F59+F61</f>
        <v>103787.86</v>
      </c>
      <c r="G55" s="77">
        <f t="shared" si="0"/>
        <v>83.565104669887276</v>
      </c>
    </row>
    <row r="56" spans="1:7" ht="15" customHeight="1" x14ac:dyDescent="0.25">
      <c r="A56" s="57" t="s">
        <v>0</v>
      </c>
      <c r="B56" s="57" t="s">
        <v>14</v>
      </c>
      <c r="C56" s="81" t="s">
        <v>15</v>
      </c>
      <c r="D56" s="80">
        <f>D57+D58</f>
        <v>55000</v>
      </c>
      <c r="E56" s="80">
        <f t="shared" ref="E56:F56" si="11">E57+E58</f>
        <v>55000</v>
      </c>
      <c r="F56" s="80">
        <f t="shared" si="11"/>
        <v>38702.39</v>
      </c>
      <c r="G56" s="77">
        <f t="shared" si="0"/>
        <v>70.367981818181818</v>
      </c>
    </row>
    <row r="57" spans="1:7" ht="15" customHeight="1" x14ac:dyDescent="0.25">
      <c r="A57" s="82" t="s">
        <v>198</v>
      </c>
      <c r="B57" s="82" t="s">
        <v>16</v>
      </c>
      <c r="C57" s="83" t="s">
        <v>17</v>
      </c>
      <c r="D57" s="84">
        <v>45000</v>
      </c>
      <c r="E57" s="84">
        <v>45000</v>
      </c>
      <c r="F57" s="85">
        <v>31590.93</v>
      </c>
      <c r="G57" s="77">
        <f t="shared" si="0"/>
        <v>70.202066666666667</v>
      </c>
    </row>
    <row r="58" spans="1:7" ht="15" customHeight="1" x14ac:dyDescent="0.25">
      <c r="A58" s="91" t="s">
        <v>370</v>
      </c>
      <c r="B58" s="82">
        <v>3113</v>
      </c>
      <c r="C58" s="92" t="s">
        <v>398</v>
      </c>
      <c r="D58" s="84">
        <v>10000</v>
      </c>
      <c r="E58" s="84">
        <v>10000</v>
      </c>
      <c r="F58" s="85">
        <v>7111.46</v>
      </c>
      <c r="G58" s="77"/>
    </row>
    <row r="59" spans="1:7" ht="15" customHeight="1" x14ac:dyDescent="0.25">
      <c r="A59" s="57" t="s">
        <v>0</v>
      </c>
      <c r="B59" s="57" t="s">
        <v>18</v>
      </c>
      <c r="C59" s="81" t="s">
        <v>19</v>
      </c>
      <c r="D59" s="80">
        <f>D60</f>
        <v>42200</v>
      </c>
      <c r="E59" s="80">
        <f>E60</f>
        <v>42200</v>
      </c>
      <c r="F59" s="80">
        <f>F60</f>
        <v>38993.050000000003</v>
      </c>
      <c r="G59" s="77">
        <f t="shared" si="0"/>
        <v>92.400592417061617</v>
      </c>
    </row>
    <row r="60" spans="1:7" ht="15" customHeight="1" x14ac:dyDescent="0.25">
      <c r="A60" s="82" t="s">
        <v>199</v>
      </c>
      <c r="B60" s="82" t="s">
        <v>20</v>
      </c>
      <c r="C60" s="83" t="s">
        <v>19</v>
      </c>
      <c r="D60" s="84">
        <v>42200</v>
      </c>
      <c r="E60" s="84">
        <v>42200</v>
      </c>
      <c r="F60" s="85">
        <v>38993.050000000003</v>
      </c>
      <c r="G60" s="77">
        <f t="shared" si="0"/>
        <v>92.400592417061617</v>
      </c>
    </row>
    <row r="61" spans="1:7" ht="15" customHeight="1" x14ac:dyDescent="0.25">
      <c r="A61" s="57" t="s">
        <v>0</v>
      </c>
      <c r="B61" s="57" t="s">
        <v>21</v>
      </c>
      <c r="C61" s="81" t="s">
        <v>22</v>
      </c>
      <c r="D61" s="80">
        <f>D62</f>
        <v>27000</v>
      </c>
      <c r="E61" s="80">
        <f>E62</f>
        <v>27000</v>
      </c>
      <c r="F61" s="80">
        <f>F62</f>
        <v>26092.42</v>
      </c>
      <c r="G61" s="77">
        <f t="shared" si="0"/>
        <v>96.638592592592587</v>
      </c>
    </row>
    <row r="62" spans="1:7" ht="15" customHeight="1" x14ac:dyDescent="0.25">
      <c r="A62" s="82" t="s">
        <v>200</v>
      </c>
      <c r="B62" s="82" t="s">
        <v>23</v>
      </c>
      <c r="C62" s="83" t="s">
        <v>201</v>
      </c>
      <c r="D62" s="84">
        <v>27000</v>
      </c>
      <c r="E62" s="84">
        <v>27000</v>
      </c>
      <c r="F62" s="85">
        <v>26092.42</v>
      </c>
      <c r="G62" s="77">
        <f t="shared" si="0"/>
        <v>96.638592592592587</v>
      </c>
    </row>
    <row r="63" spans="1:7" ht="15" customHeight="1" x14ac:dyDescent="0.25">
      <c r="A63" s="57" t="s">
        <v>0</v>
      </c>
      <c r="B63" s="57" t="s">
        <v>27</v>
      </c>
      <c r="C63" s="81" t="s">
        <v>28</v>
      </c>
      <c r="D63" s="80">
        <f>D64+D70+D87+D104</f>
        <v>176615</v>
      </c>
      <c r="E63" s="80">
        <f>E64+E70+E87+E104</f>
        <v>176615</v>
      </c>
      <c r="F63" s="80">
        <f>F64+F70+F87+F104</f>
        <v>131820.16</v>
      </c>
      <c r="G63" s="77">
        <f t="shared" si="0"/>
        <v>74.637012711264617</v>
      </c>
    </row>
    <row r="64" spans="1:7" ht="15" customHeight="1" x14ac:dyDescent="0.25">
      <c r="A64" s="57" t="s">
        <v>0</v>
      </c>
      <c r="B64" s="57" t="s">
        <v>29</v>
      </c>
      <c r="C64" s="81" t="s">
        <v>30</v>
      </c>
      <c r="D64" s="80">
        <f>SUM(D65:D69)</f>
        <v>18215</v>
      </c>
      <c r="E64" s="80">
        <f>SUM(E65:E69)</f>
        <v>18215</v>
      </c>
      <c r="F64" s="80">
        <f>SUM(F65:F69)</f>
        <v>14896.17</v>
      </c>
      <c r="G64" s="77">
        <f t="shared" si="0"/>
        <v>81.779687071095253</v>
      </c>
    </row>
    <row r="65" spans="1:7" ht="15" customHeight="1" x14ac:dyDescent="0.25">
      <c r="A65" s="82" t="s">
        <v>202</v>
      </c>
      <c r="B65" s="82" t="s">
        <v>31</v>
      </c>
      <c r="C65" s="87" t="s">
        <v>32</v>
      </c>
      <c r="D65" s="84">
        <v>1500</v>
      </c>
      <c r="E65" s="84">
        <v>1500</v>
      </c>
      <c r="F65" s="85">
        <v>604</v>
      </c>
      <c r="G65" s="77">
        <f t="shared" si="0"/>
        <v>40.266666666666666</v>
      </c>
    </row>
    <row r="66" spans="1:7" ht="15" customHeight="1" x14ac:dyDescent="0.25">
      <c r="A66" s="82" t="s">
        <v>203</v>
      </c>
      <c r="B66" s="82" t="s">
        <v>33</v>
      </c>
      <c r="C66" s="83" t="s">
        <v>204</v>
      </c>
      <c r="D66" s="84">
        <v>13500</v>
      </c>
      <c r="E66" s="84">
        <v>13500</v>
      </c>
      <c r="F66" s="85">
        <v>11877.3</v>
      </c>
      <c r="G66" s="77">
        <f t="shared" si="0"/>
        <v>87.97999999999999</v>
      </c>
    </row>
    <row r="67" spans="1:7" ht="15" customHeight="1" x14ac:dyDescent="0.25">
      <c r="A67" s="82" t="s">
        <v>205</v>
      </c>
      <c r="B67" s="82" t="s">
        <v>35</v>
      </c>
      <c r="C67" s="83" t="s">
        <v>206</v>
      </c>
      <c r="D67" s="84">
        <v>2215</v>
      </c>
      <c r="E67" s="84">
        <v>2215</v>
      </c>
      <c r="F67" s="85">
        <v>1837.5</v>
      </c>
      <c r="G67" s="77">
        <f t="shared" si="0"/>
        <v>82.957110609480807</v>
      </c>
    </row>
    <row r="68" spans="1:7" ht="15" customHeight="1" x14ac:dyDescent="0.25">
      <c r="A68" s="91" t="s">
        <v>436</v>
      </c>
      <c r="B68" s="82">
        <v>3213</v>
      </c>
      <c r="C68" s="92" t="s">
        <v>409</v>
      </c>
      <c r="D68" s="84">
        <v>500</v>
      </c>
      <c r="E68" s="84">
        <v>500</v>
      </c>
      <c r="F68" s="85">
        <v>230.87</v>
      </c>
      <c r="G68" s="77">
        <f t="shared" si="0"/>
        <v>46.173999999999999</v>
      </c>
    </row>
    <row r="69" spans="1:7" ht="15" customHeight="1" x14ac:dyDescent="0.25">
      <c r="A69" s="82" t="s">
        <v>207</v>
      </c>
      <c r="B69" s="82" t="s">
        <v>37</v>
      </c>
      <c r="C69" s="83" t="s">
        <v>208</v>
      </c>
      <c r="D69" s="84">
        <v>500</v>
      </c>
      <c r="E69" s="84">
        <v>500</v>
      </c>
      <c r="F69" s="85">
        <v>346.5</v>
      </c>
      <c r="G69" s="77">
        <f t="shared" si="0"/>
        <v>69.3</v>
      </c>
    </row>
    <row r="70" spans="1:7" ht="15" customHeight="1" x14ac:dyDescent="0.25">
      <c r="A70" s="57" t="s">
        <v>0</v>
      </c>
      <c r="B70" s="57" t="s">
        <v>39</v>
      </c>
      <c r="C70" s="81" t="s">
        <v>40</v>
      </c>
      <c r="D70" s="80">
        <f>SUM(D71:D86)</f>
        <v>115300</v>
      </c>
      <c r="E70" s="80">
        <f>SUM(E71:E86)</f>
        <v>115300</v>
      </c>
      <c r="F70" s="80">
        <f>SUM(F71:F86)</f>
        <v>92755.21</v>
      </c>
      <c r="G70" s="77">
        <f t="shared" si="0"/>
        <v>80.446843018213372</v>
      </c>
    </row>
    <row r="71" spans="1:7" ht="15" customHeight="1" x14ac:dyDescent="0.25">
      <c r="A71" s="82" t="s">
        <v>209</v>
      </c>
      <c r="B71" s="82" t="s">
        <v>41</v>
      </c>
      <c r="C71" s="83" t="s">
        <v>210</v>
      </c>
      <c r="D71" s="84">
        <v>700</v>
      </c>
      <c r="E71" s="84">
        <v>700</v>
      </c>
      <c r="F71" s="85">
        <v>372.08</v>
      </c>
      <c r="G71" s="77">
        <f t="shared" si="0"/>
        <v>53.154285714285706</v>
      </c>
    </row>
    <row r="72" spans="1:7" ht="15" customHeight="1" x14ac:dyDescent="0.25">
      <c r="A72" s="82" t="s">
        <v>211</v>
      </c>
      <c r="B72" s="82" t="s">
        <v>41</v>
      </c>
      <c r="C72" s="83" t="s">
        <v>212</v>
      </c>
      <c r="D72" s="84">
        <v>500</v>
      </c>
      <c r="E72" s="84">
        <v>500</v>
      </c>
      <c r="F72" s="85">
        <v>254</v>
      </c>
      <c r="G72" s="77">
        <f t="shared" si="0"/>
        <v>50.8</v>
      </c>
    </row>
    <row r="73" spans="1:7" ht="15" customHeight="1" x14ac:dyDescent="0.25">
      <c r="A73" s="82" t="s">
        <v>213</v>
      </c>
      <c r="B73" s="82" t="s">
        <v>41</v>
      </c>
      <c r="C73" s="83" t="s">
        <v>214</v>
      </c>
      <c r="D73" s="84">
        <v>2000</v>
      </c>
      <c r="E73" s="84">
        <v>2000</v>
      </c>
      <c r="F73" s="85">
        <v>1841.38</v>
      </c>
      <c r="G73" s="77">
        <f t="shared" si="0"/>
        <v>92.069000000000003</v>
      </c>
    </row>
    <row r="74" spans="1:7" ht="15" customHeight="1" x14ac:dyDescent="0.25">
      <c r="A74" s="82" t="s">
        <v>215</v>
      </c>
      <c r="B74" s="82" t="s">
        <v>41</v>
      </c>
      <c r="C74" s="83" t="s">
        <v>216</v>
      </c>
      <c r="D74" s="84">
        <v>3000</v>
      </c>
      <c r="E74" s="84">
        <v>3000</v>
      </c>
      <c r="F74" s="85">
        <v>1545.63</v>
      </c>
      <c r="G74" s="77">
        <f t="shared" si="0"/>
        <v>51.521000000000008</v>
      </c>
    </row>
    <row r="75" spans="1:7" ht="15" customHeight="1" x14ac:dyDescent="0.25">
      <c r="A75" s="82" t="s">
        <v>217</v>
      </c>
      <c r="B75" s="82" t="s">
        <v>41</v>
      </c>
      <c r="C75" s="83" t="s">
        <v>218</v>
      </c>
      <c r="D75" s="84">
        <v>6850</v>
      </c>
      <c r="E75" s="84">
        <v>6850</v>
      </c>
      <c r="F75" s="85">
        <v>4726.12</v>
      </c>
      <c r="G75" s="77">
        <f t="shared" si="0"/>
        <v>68.994452554744527</v>
      </c>
    </row>
    <row r="76" spans="1:7" ht="15" customHeight="1" x14ac:dyDescent="0.25">
      <c r="A76" s="82" t="s">
        <v>219</v>
      </c>
      <c r="B76" s="82" t="s">
        <v>41</v>
      </c>
      <c r="C76" s="89" t="s">
        <v>220</v>
      </c>
      <c r="D76" s="88">
        <v>4150</v>
      </c>
      <c r="E76" s="88">
        <v>4150</v>
      </c>
      <c r="F76" s="85">
        <v>1377.85</v>
      </c>
      <c r="G76" s="77">
        <f t="shared" si="0"/>
        <v>33.201204819277109</v>
      </c>
    </row>
    <row r="77" spans="1:7" ht="15" customHeight="1" x14ac:dyDescent="0.25">
      <c r="A77" s="82" t="s">
        <v>221</v>
      </c>
      <c r="B77" s="82" t="s">
        <v>41</v>
      </c>
      <c r="C77" s="87" t="s">
        <v>222</v>
      </c>
      <c r="D77" s="90">
        <v>600</v>
      </c>
      <c r="E77" s="90">
        <v>600</v>
      </c>
      <c r="F77" s="85">
        <v>576.58000000000004</v>
      </c>
      <c r="G77" s="77">
        <f t="shared" si="0"/>
        <v>96.096666666666678</v>
      </c>
    </row>
    <row r="78" spans="1:7" ht="15" customHeight="1" x14ac:dyDescent="0.25">
      <c r="A78" s="82" t="s">
        <v>223</v>
      </c>
      <c r="B78" s="82" t="s">
        <v>41</v>
      </c>
      <c r="C78" s="83" t="s">
        <v>191</v>
      </c>
      <c r="D78" s="84">
        <v>500</v>
      </c>
      <c r="E78" s="84">
        <v>500</v>
      </c>
      <c r="F78" s="85">
        <v>404.82</v>
      </c>
      <c r="G78" s="77">
        <f t="shared" si="0"/>
        <v>80.963999999999999</v>
      </c>
    </row>
    <row r="79" spans="1:7" ht="15" customHeight="1" x14ac:dyDescent="0.25">
      <c r="A79" s="82" t="s">
        <v>224</v>
      </c>
      <c r="B79" s="82" t="s">
        <v>43</v>
      </c>
      <c r="C79" s="83" t="s">
        <v>225</v>
      </c>
      <c r="D79" s="84">
        <v>63000</v>
      </c>
      <c r="E79" s="84">
        <v>63000</v>
      </c>
      <c r="F79" s="85">
        <v>57645.29</v>
      </c>
      <c r="G79" s="77">
        <f t="shared" si="0"/>
        <v>91.500460317460323</v>
      </c>
    </row>
    <row r="80" spans="1:7" ht="15" customHeight="1" x14ac:dyDescent="0.25">
      <c r="A80" s="82" t="s">
        <v>226</v>
      </c>
      <c r="B80" s="82" t="s">
        <v>45</v>
      </c>
      <c r="C80" s="83" t="s">
        <v>193</v>
      </c>
      <c r="D80" s="84">
        <v>9000</v>
      </c>
      <c r="E80" s="84">
        <v>9000</v>
      </c>
      <c r="F80" s="85">
        <v>4940.95</v>
      </c>
      <c r="G80" s="77">
        <f t="shared" si="0"/>
        <v>54.899444444444448</v>
      </c>
    </row>
    <row r="81" spans="1:7" ht="15" customHeight="1" x14ac:dyDescent="0.25">
      <c r="A81" s="82" t="s">
        <v>227</v>
      </c>
      <c r="B81" s="82" t="s">
        <v>45</v>
      </c>
      <c r="C81" s="83" t="s">
        <v>195</v>
      </c>
      <c r="D81" s="84">
        <v>15000</v>
      </c>
      <c r="E81" s="84">
        <v>15000</v>
      </c>
      <c r="F81" s="85">
        <v>11521.8</v>
      </c>
      <c r="G81" s="77">
        <f t="shared" si="0"/>
        <v>76.811999999999998</v>
      </c>
    </row>
    <row r="82" spans="1:7" ht="15" customHeight="1" x14ac:dyDescent="0.25">
      <c r="A82" s="82" t="s">
        <v>228</v>
      </c>
      <c r="B82" s="82" t="s">
        <v>45</v>
      </c>
      <c r="C82" s="83" t="s">
        <v>229</v>
      </c>
      <c r="D82" s="84">
        <v>1000</v>
      </c>
      <c r="E82" s="84">
        <v>1000</v>
      </c>
      <c r="F82" s="85">
        <v>670.8</v>
      </c>
      <c r="G82" s="77">
        <f t="shared" si="0"/>
        <v>67.08</v>
      </c>
    </row>
    <row r="83" spans="1:7" ht="21" customHeight="1" x14ac:dyDescent="0.25">
      <c r="A83" s="82" t="s">
        <v>230</v>
      </c>
      <c r="B83" s="82" t="s">
        <v>47</v>
      </c>
      <c r="C83" s="83" t="s">
        <v>179</v>
      </c>
      <c r="D83" s="84">
        <v>4000</v>
      </c>
      <c r="E83" s="84">
        <v>4000</v>
      </c>
      <c r="F83" s="85">
        <v>2791.78</v>
      </c>
      <c r="G83" s="77">
        <f t="shared" si="0"/>
        <v>69.794499999999999</v>
      </c>
    </row>
    <row r="84" spans="1:7" ht="15" customHeight="1" x14ac:dyDescent="0.25">
      <c r="A84" s="82" t="s">
        <v>231</v>
      </c>
      <c r="B84" s="82" t="s">
        <v>49</v>
      </c>
      <c r="C84" s="83" t="s">
        <v>181</v>
      </c>
      <c r="D84" s="84">
        <v>2000</v>
      </c>
      <c r="E84" s="84">
        <v>2000</v>
      </c>
      <c r="F84" s="85">
        <v>1440.58</v>
      </c>
      <c r="G84" s="77">
        <f t="shared" si="0"/>
        <v>72.028999999999996</v>
      </c>
    </row>
    <row r="85" spans="1:7" ht="15" customHeight="1" x14ac:dyDescent="0.25">
      <c r="A85" s="82" t="s">
        <v>377</v>
      </c>
      <c r="B85" s="82">
        <v>3225</v>
      </c>
      <c r="C85" s="83" t="s">
        <v>375</v>
      </c>
      <c r="D85" s="84">
        <v>0</v>
      </c>
      <c r="E85" s="84">
        <v>0</v>
      </c>
      <c r="F85" s="85">
        <v>0</v>
      </c>
      <c r="G85" s="77" t="e">
        <f t="shared" si="0"/>
        <v>#DIV/0!</v>
      </c>
    </row>
    <row r="86" spans="1:7" ht="15" customHeight="1" x14ac:dyDescent="0.25">
      <c r="A86" s="82" t="s">
        <v>232</v>
      </c>
      <c r="B86" s="82" t="s">
        <v>51</v>
      </c>
      <c r="C86" s="83" t="s">
        <v>52</v>
      </c>
      <c r="D86" s="84">
        <v>3000</v>
      </c>
      <c r="E86" s="84">
        <v>3000</v>
      </c>
      <c r="F86" s="85">
        <v>2645.55</v>
      </c>
      <c r="G86" s="77">
        <f t="shared" si="0"/>
        <v>88.185000000000002</v>
      </c>
    </row>
    <row r="87" spans="1:7" ht="15" customHeight="1" x14ac:dyDescent="0.25">
      <c r="A87" s="57" t="s">
        <v>0</v>
      </c>
      <c r="B87" s="57" t="s">
        <v>53</v>
      </c>
      <c r="C87" s="81" t="s">
        <v>54</v>
      </c>
      <c r="D87" s="80">
        <f>SUM(D88:D103)</f>
        <v>32400</v>
      </c>
      <c r="E87" s="80">
        <f>SUM(E88:E103)</f>
        <v>32400</v>
      </c>
      <c r="F87" s="80">
        <f>SUM(F88:F103)</f>
        <v>16954.400000000001</v>
      </c>
      <c r="G87" s="77">
        <f t="shared" si="0"/>
        <v>52.328395061728394</v>
      </c>
    </row>
    <row r="88" spans="1:7" ht="15" customHeight="1" x14ac:dyDescent="0.25">
      <c r="A88" s="82" t="s">
        <v>233</v>
      </c>
      <c r="B88" s="82" t="s">
        <v>55</v>
      </c>
      <c r="C88" s="83" t="s">
        <v>234</v>
      </c>
      <c r="D88" s="84">
        <v>1500</v>
      </c>
      <c r="E88" s="84">
        <v>1500</v>
      </c>
      <c r="F88" s="85">
        <v>1057.03</v>
      </c>
      <c r="G88" s="77">
        <f t="shared" ref="G88:G159" si="12">F88/E88*100</f>
        <v>70.468666666666664</v>
      </c>
    </row>
    <row r="89" spans="1:7" ht="15" customHeight="1" x14ac:dyDescent="0.25">
      <c r="A89" s="82" t="s">
        <v>235</v>
      </c>
      <c r="B89" s="82" t="s">
        <v>55</v>
      </c>
      <c r="C89" s="83" t="s">
        <v>236</v>
      </c>
      <c r="D89" s="84">
        <v>200</v>
      </c>
      <c r="E89" s="84">
        <v>200</v>
      </c>
      <c r="F89" s="85">
        <v>88.63</v>
      </c>
      <c r="G89" s="77">
        <f t="shared" si="12"/>
        <v>44.314999999999998</v>
      </c>
    </row>
    <row r="90" spans="1:7" ht="15" customHeight="1" x14ac:dyDescent="0.25">
      <c r="A90" s="82" t="s">
        <v>378</v>
      </c>
      <c r="B90" s="82">
        <v>3231</v>
      </c>
      <c r="C90" s="92" t="s">
        <v>364</v>
      </c>
      <c r="D90" s="84">
        <v>1500</v>
      </c>
      <c r="E90" s="84">
        <v>1500</v>
      </c>
      <c r="F90" s="85">
        <v>1320</v>
      </c>
      <c r="G90" s="77">
        <f t="shared" si="12"/>
        <v>88</v>
      </c>
    </row>
    <row r="91" spans="1:7" ht="15" customHeight="1" x14ac:dyDescent="0.25">
      <c r="A91" s="82" t="s">
        <v>237</v>
      </c>
      <c r="B91" s="82" t="s">
        <v>57</v>
      </c>
      <c r="C91" s="83" t="s">
        <v>183</v>
      </c>
      <c r="D91" s="84">
        <v>5000</v>
      </c>
      <c r="E91" s="84">
        <v>5000</v>
      </c>
      <c r="F91" s="85">
        <v>4336.5600000000004</v>
      </c>
      <c r="G91" s="77">
        <f t="shared" si="12"/>
        <v>86.731200000000001</v>
      </c>
    </row>
    <row r="92" spans="1:7" ht="15" customHeight="1" x14ac:dyDescent="0.25">
      <c r="A92" s="82" t="s">
        <v>238</v>
      </c>
      <c r="B92" s="82" t="s">
        <v>57</v>
      </c>
      <c r="C92" s="83" t="s">
        <v>239</v>
      </c>
      <c r="D92" s="84">
        <v>2000</v>
      </c>
      <c r="E92" s="84">
        <v>2000</v>
      </c>
      <c r="F92" s="85">
        <v>0</v>
      </c>
      <c r="G92" s="77">
        <f t="shared" si="12"/>
        <v>0</v>
      </c>
    </row>
    <row r="93" spans="1:7" ht="15" customHeight="1" x14ac:dyDescent="0.25">
      <c r="A93" s="82" t="s">
        <v>240</v>
      </c>
      <c r="B93" s="82" t="s">
        <v>59</v>
      </c>
      <c r="C93" s="83" t="s">
        <v>241</v>
      </c>
      <c r="D93" s="84">
        <v>2000</v>
      </c>
      <c r="E93" s="84">
        <v>2000</v>
      </c>
      <c r="F93" s="85">
        <v>913.24</v>
      </c>
      <c r="G93" s="77">
        <f t="shared" si="12"/>
        <v>45.662000000000006</v>
      </c>
    </row>
    <row r="94" spans="1:7" ht="15" customHeight="1" x14ac:dyDescent="0.25">
      <c r="A94" s="82" t="s">
        <v>242</v>
      </c>
      <c r="B94" s="82" t="s">
        <v>61</v>
      </c>
      <c r="C94" s="83" t="s">
        <v>243</v>
      </c>
      <c r="D94" s="84">
        <v>5000</v>
      </c>
      <c r="E94" s="84">
        <v>5000</v>
      </c>
      <c r="F94" s="85">
        <v>346.87</v>
      </c>
      <c r="G94" s="77">
        <f t="shared" si="12"/>
        <v>6.9374000000000002</v>
      </c>
    </row>
    <row r="95" spans="1:7" ht="15" customHeight="1" x14ac:dyDescent="0.25">
      <c r="A95" s="82" t="s">
        <v>244</v>
      </c>
      <c r="B95" s="82" t="s">
        <v>61</v>
      </c>
      <c r="C95" s="83" t="s">
        <v>245</v>
      </c>
      <c r="D95" s="84">
        <v>1500</v>
      </c>
      <c r="E95" s="84">
        <v>1500</v>
      </c>
      <c r="F95" s="85">
        <v>1299.04</v>
      </c>
      <c r="G95" s="77">
        <f t="shared" si="12"/>
        <v>86.602666666666664</v>
      </c>
    </row>
    <row r="96" spans="1:7" ht="15" customHeight="1" x14ac:dyDescent="0.25">
      <c r="A96" s="82" t="s">
        <v>246</v>
      </c>
      <c r="B96" s="82" t="s">
        <v>61</v>
      </c>
      <c r="C96" s="83" t="s">
        <v>247</v>
      </c>
      <c r="D96" s="84">
        <v>500</v>
      </c>
      <c r="E96" s="84">
        <v>500</v>
      </c>
      <c r="F96" s="85">
        <v>232.26</v>
      </c>
      <c r="G96" s="77">
        <f t="shared" si="12"/>
        <v>46.451999999999998</v>
      </c>
    </row>
    <row r="97" spans="1:7" ht="15" customHeight="1" x14ac:dyDescent="0.25">
      <c r="A97" s="82" t="s">
        <v>248</v>
      </c>
      <c r="B97" s="82" t="s">
        <v>61</v>
      </c>
      <c r="C97" s="83" t="s">
        <v>249</v>
      </c>
      <c r="D97" s="84">
        <v>500</v>
      </c>
      <c r="E97" s="84">
        <v>500</v>
      </c>
      <c r="F97" s="85">
        <v>336.99</v>
      </c>
      <c r="G97" s="77">
        <f t="shared" si="12"/>
        <v>67.397999999999996</v>
      </c>
    </row>
    <row r="98" spans="1:7" ht="15" customHeight="1" x14ac:dyDescent="0.25">
      <c r="A98" s="82" t="s">
        <v>250</v>
      </c>
      <c r="B98" s="82" t="s">
        <v>63</v>
      </c>
      <c r="C98" s="83" t="s">
        <v>251</v>
      </c>
      <c r="D98" s="84">
        <v>5000</v>
      </c>
      <c r="E98" s="84">
        <v>5000</v>
      </c>
      <c r="F98" s="85">
        <v>2178.9499999999998</v>
      </c>
      <c r="G98" s="77">
        <f t="shared" si="12"/>
        <v>43.578999999999994</v>
      </c>
    </row>
    <row r="99" spans="1:7" ht="15" customHeight="1" x14ac:dyDescent="0.25">
      <c r="A99" s="82" t="s">
        <v>252</v>
      </c>
      <c r="B99" s="82" t="s">
        <v>65</v>
      </c>
      <c r="C99" s="83" t="s">
        <v>253</v>
      </c>
      <c r="D99" s="84">
        <v>1500</v>
      </c>
      <c r="E99" s="84">
        <v>1500</v>
      </c>
      <c r="F99" s="85">
        <v>500</v>
      </c>
      <c r="G99" s="77">
        <f t="shared" si="12"/>
        <v>33.333333333333329</v>
      </c>
    </row>
    <row r="100" spans="1:7" ht="15" customHeight="1" x14ac:dyDescent="0.25">
      <c r="A100" s="91" t="s">
        <v>437</v>
      </c>
      <c r="B100" s="82">
        <v>3237</v>
      </c>
      <c r="C100" s="92" t="s">
        <v>352</v>
      </c>
      <c r="D100" s="84">
        <v>500</v>
      </c>
      <c r="E100" s="84">
        <v>500</v>
      </c>
      <c r="F100" s="85">
        <v>429.37</v>
      </c>
      <c r="G100" s="77">
        <f t="shared" si="12"/>
        <v>85.874000000000009</v>
      </c>
    </row>
    <row r="101" spans="1:7" ht="15" customHeight="1" x14ac:dyDescent="0.25">
      <c r="A101" s="82" t="s">
        <v>254</v>
      </c>
      <c r="B101" s="82" t="s">
        <v>67</v>
      </c>
      <c r="C101" s="83" t="s">
        <v>255</v>
      </c>
      <c r="D101" s="84">
        <v>4000</v>
      </c>
      <c r="E101" s="84">
        <v>4000</v>
      </c>
      <c r="F101" s="85">
        <v>2611.29</v>
      </c>
      <c r="G101" s="77">
        <f t="shared" si="12"/>
        <v>65.282249999999991</v>
      </c>
    </row>
    <row r="102" spans="1:7" ht="15" customHeight="1" x14ac:dyDescent="0.25">
      <c r="A102" s="82" t="s">
        <v>256</v>
      </c>
      <c r="B102" s="82" t="s">
        <v>69</v>
      </c>
      <c r="C102" s="83" t="s">
        <v>257</v>
      </c>
      <c r="D102" s="84">
        <v>200</v>
      </c>
      <c r="E102" s="84">
        <v>200</v>
      </c>
      <c r="F102" s="85">
        <v>129.25</v>
      </c>
      <c r="G102" s="77">
        <f t="shared" si="12"/>
        <v>64.625</v>
      </c>
    </row>
    <row r="103" spans="1:7" ht="15" customHeight="1" x14ac:dyDescent="0.25">
      <c r="A103" s="82" t="s">
        <v>258</v>
      </c>
      <c r="B103" s="82" t="s">
        <v>69</v>
      </c>
      <c r="C103" s="83" t="s">
        <v>259</v>
      </c>
      <c r="D103" s="84">
        <v>1500</v>
      </c>
      <c r="E103" s="84">
        <v>1500</v>
      </c>
      <c r="F103" s="85">
        <v>1174.92</v>
      </c>
      <c r="G103" s="77">
        <f t="shared" si="12"/>
        <v>78.328000000000003</v>
      </c>
    </row>
    <row r="104" spans="1:7" ht="15" customHeight="1" x14ac:dyDescent="0.25">
      <c r="A104" s="57" t="s">
        <v>0</v>
      </c>
      <c r="B104" s="57" t="s">
        <v>71</v>
      </c>
      <c r="C104" s="81" t="s">
        <v>72</v>
      </c>
      <c r="D104" s="80">
        <f>D105+D106+D107+D108+D109+D110</f>
        <v>10700</v>
      </c>
      <c r="E104" s="80">
        <f t="shared" ref="E104:F104" si="13">E105+E106+E107+E108+E109+E110</f>
        <v>10700</v>
      </c>
      <c r="F104" s="80">
        <f t="shared" si="13"/>
        <v>7214.380000000001</v>
      </c>
      <c r="G104" s="77">
        <f t="shared" si="12"/>
        <v>67.424112149532718</v>
      </c>
    </row>
    <row r="105" spans="1:7" ht="15" customHeight="1" x14ac:dyDescent="0.25">
      <c r="A105" s="91" t="s">
        <v>438</v>
      </c>
      <c r="B105" s="91">
        <v>3292</v>
      </c>
      <c r="C105" s="92" t="s">
        <v>376</v>
      </c>
      <c r="D105" s="93">
        <v>300</v>
      </c>
      <c r="E105" s="93">
        <v>300</v>
      </c>
      <c r="F105" s="93">
        <v>268.44</v>
      </c>
      <c r="G105" s="77">
        <f t="shared" si="12"/>
        <v>89.48</v>
      </c>
    </row>
    <row r="106" spans="1:7" ht="15" customHeight="1" x14ac:dyDescent="0.25">
      <c r="A106" s="82" t="s">
        <v>260</v>
      </c>
      <c r="B106" s="82" t="s">
        <v>73</v>
      </c>
      <c r="C106" s="83" t="s">
        <v>261</v>
      </c>
      <c r="D106" s="84">
        <v>4000</v>
      </c>
      <c r="E106" s="84">
        <v>4000</v>
      </c>
      <c r="F106" s="85">
        <v>2279.38</v>
      </c>
      <c r="G106" s="77">
        <f t="shared" si="12"/>
        <v>56.984500000000004</v>
      </c>
    </row>
    <row r="107" spans="1:7" ht="15" customHeight="1" x14ac:dyDescent="0.25">
      <c r="A107" s="91" t="s">
        <v>439</v>
      </c>
      <c r="B107" s="82">
        <v>3293</v>
      </c>
      <c r="C107" s="92" t="s">
        <v>371</v>
      </c>
      <c r="D107" s="84">
        <v>2000</v>
      </c>
      <c r="E107" s="84">
        <v>2000</v>
      </c>
      <c r="F107" s="85">
        <v>720.04</v>
      </c>
      <c r="G107" s="77">
        <f t="shared" si="12"/>
        <v>36.002000000000002</v>
      </c>
    </row>
    <row r="108" spans="1:7" ht="15" customHeight="1" x14ac:dyDescent="0.25">
      <c r="A108" s="91" t="s">
        <v>440</v>
      </c>
      <c r="B108" s="82">
        <v>3295</v>
      </c>
      <c r="C108" s="92" t="s">
        <v>429</v>
      </c>
      <c r="D108" s="84">
        <v>100</v>
      </c>
      <c r="E108" s="84">
        <v>100</v>
      </c>
      <c r="F108" s="85">
        <v>25</v>
      </c>
      <c r="G108" s="77">
        <f t="shared" si="12"/>
        <v>25</v>
      </c>
    </row>
    <row r="109" spans="1:7" ht="19.5" customHeight="1" x14ac:dyDescent="0.25">
      <c r="A109" s="82" t="s">
        <v>262</v>
      </c>
      <c r="B109" s="82" t="s">
        <v>75</v>
      </c>
      <c r="C109" s="83" t="s">
        <v>263</v>
      </c>
      <c r="D109" s="84">
        <v>2500</v>
      </c>
      <c r="E109" s="84">
        <v>2500</v>
      </c>
      <c r="F109" s="85">
        <v>2328</v>
      </c>
      <c r="G109" s="77">
        <f t="shared" si="12"/>
        <v>93.12</v>
      </c>
    </row>
    <row r="110" spans="1:7" ht="15" customHeight="1" x14ac:dyDescent="0.25">
      <c r="A110" s="82" t="s">
        <v>264</v>
      </c>
      <c r="B110" s="82" t="s">
        <v>77</v>
      </c>
      <c r="C110" s="83" t="s">
        <v>72</v>
      </c>
      <c r="D110" s="84">
        <v>1800</v>
      </c>
      <c r="E110" s="84">
        <v>1800</v>
      </c>
      <c r="F110" s="85">
        <v>1593.52</v>
      </c>
      <c r="G110" s="77">
        <f t="shared" si="12"/>
        <v>88.528888888888886</v>
      </c>
    </row>
    <row r="111" spans="1:7" ht="15" customHeight="1" x14ac:dyDescent="0.25">
      <c r="A111" s="57" t="s">
        <v>0</v>
      </c>
      <c r="B111" s="57" t="s">
        <v>78</v>
      </c>
      <c r="C111" s="81" t="s">
        <v>79</v>
      </c>
      <c r="D111" s="80">
        <f>D112</f>
        <v>1700</v>
      </c>
      <c r="E111" s="80">
        <f>E112</f>
        <v>1700</v>
      </c>
      <c r="F111" s="80">
        <f>F112</f>
        <v>1415.2</v>
      </c>
      <c r="G111" s="77">
        <f t="shared" si="12"/>
        <v>83.247058823529414</v>
      </c>
    </row>
    <row r="112" spans="1:7" ht="15" customHeight="1" x14ac:dyDescent="0.25">
      <c r="A112" s="57" t="s">
        <v>0</v>
      </c>
      <c r="B112" s="57" t="s">
        <v>84</v>
      </c>
      <c r="C112" s="81" t="s">
        <v>85</v>
      </c>
      <c r="D112" s="80">
        <f>D113+D114</f>
        <v>1700</v>
      </c>
      <c r="E112" s="80">
        <f>E113+E114</f>
        <v>1700</v>
      </c>
      <c r="F112" s="80">
        <f>F113+F114</f>
        <v>1415.2</v>
      </c>
      <c r="G112" s="77">
        <f t="shared" si="12"/>
        <v>83.247058823529414</v>
      </c>
    </row>
    <row r="113" spans="1:7" ht="15" customHeight="1" x14ac:dyDescent="0.25">
      <c r="A113" s="82" t="s">
        <v>265</v>
      </c>
      <c r="B113" s="82" t="s">
        <v>86</v>
      </c>
      <c r="C113" s="83" t="s">
        <v>266</v>
      </c>
      <c r="D113" s="84">
        <v>1200</v>
      </c>
      <c r="E113" s="84">
        <v>1200</v>
      </c>
      <c r="F113" s="85">
        <v>972.04</v>
      </c>
      <c r="G113" s="77">
        <f t="shared" si="12"/>
        <v>81.00333333333333</v>
      </c>
    </row>
    <row r="114" spans="1:7" ht="15" customHeight="1" x14ac:dyDescent="0.25">
      <c r="A114" s="82" t="s">
        <v>267</v>
      </c>
      <c r="B114" s="82" t="s">
        <v>88</v>
      </c>
      <c r="C114" s="83" t="s">
        <v>89</v>
      </c>
      <c r="D114" s="84">
        <v>500</v>
      </c>
      <c r="E114" s="84">
        <v>500</v>
      </c>
      <c r="F114" s="85">
        <v>443.16</v>
      </c>
      <c r="G114" s="77">
        <f t="shared" si="12"/>
        <v>88.632000000000005</v>
      </c>
    </row>
    <row r="115" spans="1:7" ht="15" customHeight="1" x14ac:dyDescent="0.25">
      <c r="A115" s="78" t="s">
        <v>0</v>
      </c>
      <c r="B115" s="78" t="s">
        <v>90</v>
      </c>
      <c r="C115" s="79" t="s">
        <v>4</v>
      </c>
      <c r="D115" s="86">
        <f t="shared" ref="D115:F115" si="14">D116</f>
        <v>8600</v>
      </c>
      <c r="E115" s="86">
        <f t="shared" si="14"/>
        <v>8600</v>
      </c>
      <c r="F115" s="86">
        <f t="shared" si="14"/>
        <v>7776.25</v>
      </c>
      <c r="G115" s="77">
        <f t="shared" si="12"/>
        <v>90.42151162790698</v>
      </c>
    </row>
    <row r="116" spans="1:7" ht="15" customHeight="1" x14ac:dyDescent="0.25">
      <c r="A116" s="57" t="s">
        <v>0</v>
      </c>
      <c r="B116" s="57" t="s">
        <v>91</v>
      </c>
      <c r="C116" s="81" t="s">
        <v>92</v>
      </c>
      <c r="D116" s="80">
        <f>D117+D119</f>
        <v>8600</v>
      </c>
      <c r="E116" s="80">
        <f t="shared" ref="E116:F116" si="15">E117+E119</f>
        <v>8600</v>
      </c>
      <c r="F116" s="80">
        <f t="shared" si="15"/>
        <v>7776.25</v>
      </c>
      <c r="G116" s="77">
        <f t="shared" si="12"/>
        <v>90.42151162790698</v>
      </c>
    </row>
    <row r="117" spans="1:7" ht="15" customHeight="1" x14ac:dyDescent="0.25">
      <c r="A117" s="57"/>
      <c r="B117" s="176">
        <v>421</v>
      </c>
      <c r="C117" s="60" t="s">
        <v>94</v>
      </c>
      <c r="D117" s="160">
        <f>D118</f>
        <v>0</v>
      </c>
      <c r="E117" s="160">
        <f t="shared" ref="E117:F117" si="16">E118</f>
        <v>0</v>
      </c>
      <c r="F117" s="160">
        <f t="shared" si="16"/>
        <v>0</v>
      </c>
      <c r="G117" s="77"/>
    </row>
    <row r="118" spans="1:7" ht="15" customHeight="1" x14ac:dyDescent="0.25">
      <c r="A118" s="57"/>
      <c r="B118" s="91">
        <v>4214</v>
      </c>
      <c r="C118" s="92" t="s">
        <v>125</v>
      </c>
      <c r="D118" s="93">
        <v>0</v>
      </c>
      <c r="E118" s="93">
        <v>0</v>
      </c>
      <c r="F118" s="93"/>
      <c r="G118" s="206"/>
    </row>
    <row r="119" spans="1:7" ht="15" customHeight="1" x14ac:dyDescent="0.25">
      <c r="A119" s="57" t="s">
        <v>0</v>
      </c>
      <c r="B119" s="57" t="s">
        <v>95</v>
      </c>
      <c r="C119" s="81" t="s">
        <v>96</v>
      </c>
      <c r="D119" s="80">
        <f>D120+D121+D122</f>
        <v>8600</v>
      </c>
      <c r="E119" s="80">
        <f>E120+E121+E122</f>
        <v>8600</v>
      </c>
      <c r="F119" s="80">
        <f>F120+F121+F122</f>
        <v>7776.25</v>
      </c>
      <c r="G119" s="77">
        <f t="shared" si="12"/>
        <v>90.42151162790698</v>
      </c>
    </row>
    <row r="120" spans="1:7" ht="15" customHeight="1" x14ac:dyDescent="0.25">
      <c r="A120" s="91" t="s">
        <v>441</v>
      </c>
      <c r="B120" s="91">
        <v>4221</v>
      </c>
      <c r="C120" s="92" t="s">
        <v>98</v>
      </c>
      <c r="D120" s="93">
        <v>600</v>
      </c>
      <c r="E120" s="93">
        <v>600</v>
      </c>
      <c r="F120" s="93">
        <v>543.75</v>
      </c>
      <c r="G120" s="77">
        <f t="shared" si="12"/>
        <v>90.625</v>
      </c>
    </row>
    <row r="121" spans="1:7" ht="15" customHeight="1" x14ac:dyDescent="0.25">
      <c r="A121" s="91" t="s">
        <v>442</v>
      </c>
      <c r="B121" s="91">
        <v>4223</v>
      </c>
      <c r="C121" s="92" t="s">
        <v>100</v>
      </c>
      <c r="D121" s="93">
        <v>2000</v>
      </c>
      <c r="E121" s="93">
        <v>2000</v>
      </c>
      <c r="F121" s="93">
        <v>1882.5</v>
      </c>
      <c r="G121" s="77">
        <f t="shared" si="12"/>
        <v>94.125</v>
      </c>
    </row>
    <row r="122" spans="1:7" ht="15" customHeight="1" x14ac:dyDescent="0.25">
      <c r="A122" s="82" t="s">
        <v>268</v>
      </c>
      <c r="B122" s="82" t="s">
        <v>101</v>
      </c>
      <c r="C122" s="83" t="s">
        <v>269</v>
      </c>
      <c r="D122" s="84">
        <v>6000</v>
      </c>
      <c r="E122" s="84">
        <v>6000</v>
      </c>
      <c r="F122" s="85">
        <v>5350</v>
      </c>
      <c r="G122" s="77">
        <f t="shared" si="12"/>
        <v>89.166666666666671</v>
      </c>
    </row>
    <row r="123" spans="1:7" ht="15" customHeight="1" x14ac:dyDescent="0.25">
      <c r="A123" s="82"/>
      <c r="B123" s="78">
        <v>9</v>
      </c>
      <c r="C123" s="161" t="s">
        <v>353</v>
      </c>
      <c r="D123" s="160">
        <f t="shared" ref="D123:F125" si="17">D124</f>
        <v>0</v>
      </c>
      <c r="E123" s="160">
        <f t="shared" si="17"/>
        <v>0</v>
      </c>
      <c r="F123" s="160">
        <f t="shared" si="17"/>
        <v>0</v>
      </c>
      <c r="G123" s="77" t="e">
        <f t="shared" si="12"/>
        <v>#DIV/0!</v>
      </c>
    </row>
    <row r="124" spans="1:7" ht="15" customHeight="1" x14ac:dyDescent="0.25">
      <c r="A124" s="82"/>
      <c r="B124" s="57">
        <v>92</v>
      </c>
      <c r="C124" s="60" t="s">
        <v>354</v>
      </c>
      <c r="D124" s="160">
        <f t="shared" si="17"/>
        <v>0</v>
      </c>
      <c r="E124" s="160">
        <f t="shared" si="17"/>
        <v>0</v>
      </c>
      <c r="F124" s="160">
        <f t="shared" si="17"/>
        <v>0</v>
      </c>
      <c r="G124" s="77" t="e">
        <f t="shared" si="12"/>
        <v>#DIV/0!</v>
      </c>
    </row>
    <row r="125" spans="1:7" ht="15" customHeight="1" x14ac:dyDescent="0.25">
      <c r="A125" s="82"/>
      <c r="B125" s="57">
        <v>922</v>
      </c>
      <c r="C125" s="60" t="s">
        <v>355</v>
      </c>
      <c r="D125" s="160">
        <f t="shared" si="17"/>
        <v>0</v>
      </c>
      <c r="E125" s="160">
        <f t="shared" si="17"/>
        <v>0</v>
      </c>
      <c r="F125" s="160">
        <f t="shared" si="17"/>
        <v>0</v>
      </c>
      <c r="G125" s="77" t="e">
        <f t="shared" si="12"/>
        <v>#DIV/0!</v>
      </c>
    </row>
    <row r="126" spans="1:7" ht="15" customHeight="1" x14ac:dyDescent="0.25">
      <c r="A126" s="162"/>
      <c r="B126" s="82">
        <v>9222</v>
      </c>
      <c r="C126" s="92" t="s">
        <v>356</v>
      </c>
      <c r="D126">
        <v>0</v>
      </c>
      <c r="E126">
        <v>0</v>
      </c>
      <c r="F126">
        <v>0</v>
      </c>
      <c r="G126" s="77" t="e">
        <f t="shared" si="12"/>
        <v>#DIV/0!</v>
      </c>
    </row>
    <row r="127" spans="1:7" ht="15" customHeight="1" x14ac:dyDescent="0.25">
      <c r="A127" s="111" t="s">
        <v>174</v>
      </c>
      <c r="B127" s="111" t="s">
        <v>270</v>
      </c>
      <c r="C127" s="112" t="s">
        <v>271</v>
      </c>
      <c r="D127" s="113">
        <f>D128</f>
        <v>16100</v>
      </c>
      <c r="E127" s="113">
        <f>E128</f>
        <v>16100</v>
      </c>
      <c r="F127" s="113">
        <f>F128</f>
        <v>13954.16</v>
      </c>
      <c r="G127" s="114">
        <f t="shared" si="12"/>
        <v>86.671801242236029</v>
      </c>
    </row>
    <row r="128" spans="1:7" ht="15" customHeight="1" x14ac:dyDescent="0.25">
      <c r="A128" s="78" t="s">
        <v>0</v>
      </c>
      <c r="B128" s="78" t="s">
        <v>11</v>
      </c>
      <c r="C128" s="79" t="s">
        <v>3</v>
      </c>
      <c r="D128" s="86">
        <f t="shared" ref="D128:F128" si="18">D129</f>
        <v>16100</v>
      </c>
      <c r="E128" s="86">
        <f t="shared" si="18"/>
        <v>16100</v>
      </c>
      <c r="F128" s="86">
        <f t="shared" si="18"/>
        <v>13954.16</v>
      </c>
      <c r="G128" s="77">
        <f t="shared" si="12"/>
        <v>86.671801242236029</v>
      </c>
    </row>
    <row r="129" spans="1:7" ht="15" customHeight="1" x14ac:dyDescent="0.25">
      <c r="A129" s="57" t="s">
        <v>0</v>
      </c>
      <c r="B129" s="57" t="s">
        <v>27</v>
      </c>
      <c r="C129" s="81" t="s">
        <v>28</v>
      </c>
      <c r="D129" s="80">
        <f>D130+D140+D142</f>
        <v>16100</v>
      </c>
      <c r="E129" s="80">
        <f>E130+E140+E142</f>
        <v>16100</v>
      </c>
      <c r="F129" s="80">
        <f>F130+F140+F142</f>
        <v>13954.16</v>
      </c>
      <c r="G129" s="77">
        <f t="shared" si="12"/>
        <v>86.671801242236029</v>
      </c>
    </row>
    <row r="130" spans="1:7" ht="15" customHeight="1" x14ac:dyDescent="0.25">
      <c r="A130" s="57" t="s">
        <v>0</v>
      </c>
      <c r="B130" s="57" t="s">
        <v>39</v>
      </c>
      <c r="C130" s="81" t="s">
        <v>40</v>
      </c>
      <c r="D130" s="80">
        <f>SUM(D131:D139)</f>
        <v>16100</v>
      </c>
      <c r="E130" s="80">
        <f t="shared" ref="E130:F130" si="19">SUM(E131:E139)</f>
        <v>16100</v>
      </c>
      <c r="F130" s="80">
        <f t="shared" si="19"/>
        <v>13954.16</v>
      </c>
      <c r="G130" s="77">
        <f t="shared" si="12"/>
        <v>86.671801242236029</v>
      </c>
    </row>
    <row r="131" spans="1:7" ht="15" customHeight="1" x14ac:dyDescent="0.25">
      <c r="A131" s="91" t="s">
        <v>379</v>
      </c>
      <c r="B131" s="91">
        <v>3221</v>
      </c>
      <c r="C131" s="92" t="s">
        <v>399</v>
      </c>
      <c r="D131" s="93">
        <v>600</v>
      </c>
      <c r="E131" s="93">
        <v>600</v>
      </c>
      <c r="F131" s="93">
        <v>0</v>
      </c>
      <c r="G131" s="206"/>
    </row>
    <row r="132" spans="1:7" ht="15" customHeight="1" x14ac:dyDescent="0.25">
      <c r="A132" s="82" t="s">
        <v>272</v>
      </c>
      <c r="B132" s="82" t="s">
        <v>41</v>
      </c>
      <c r="C132" s="92" t="s">
        <v>400</v>
      </c>
      <c r="D132" s="84">
        <v>1500</v>
      </c>
      <c r="E132" s="84">
        <v>1500</v>
      </c>
      <c r="F132" s="85">
        <v>1232</v>
      </c>
      <c r="G132" s="77">
        <f t="shared" si="12"/>
        <v>82.13333333333334</v>
      </c>
    </row>
    <row r="133" spans="1:7" ht="15" customHeight="1" x14ac:dyDescent="0.25">
      <c r="A133" s="82" t="s">
        <v>273</v>
      </c>
      <c r="B133" s="82" t="s">
        <v>41</v>
      </c>
      <c r="C133" s="83" t="s">
        <v>212</v>
      </c>
      <c r="D133" s="84">
        <v>0</v>
      </c>
      <c r="E133" s="84">
        <v>0</v>
      </c>
      <c r="F133" s="85">
        <v>0</v>
      </c>
      <c r="G133" s="77" t="e">
        <f t="shared" si="12"/>
        <v>#DIV/0!</v>
      </c>
    </row>
    <row r="134" spans="1:7" ht="15" customHeight="1" x14ac:dyDescent="0.25">
      <c r="A134" s="91" t="s">
        <v>380</v>
      </c>
      <c r="B134" s="82">
        <v>3221</v>
      </c>
      <c r="C134" s="92" t="s">
        <v>365</v>
      </c>
      <c r="D134" s="84">
        <v>0</v>
      </c>
      <c r="E134" s="84">
        <v>0</v>
      </c>
      <c r="F134" s="85">
        <v>0</v>
      </c>
      <c r="G134" s="77" t="e">
        <f t="shared" si="12"/>
        <v>#DIV/0!</v>
      </c>
    </row>
    <row r="135" spans="1:7" ht="15" customHeight="1" x14ac:dyDescent="0.25">
      <c r="A135" s="82" t="s">
        <v>274</v>
      </c>
      <c r="B135" s="82" t="s">
        <v>41</v>
      </c>
      <c r="C135" s="83" t="s">
        <v>216</v>
      </c>
      <c r="D135" s="84">
        <v>3500</v>
      </c>
      <c r="E135" s="84">
        <v>3500</v>
      </c>
      <c r="F135" s="85">
        <v>3077.83</v>
      </c>
      <c r="G135" s="77">
        <f t="shared" si="12"/>
        <v>87.937999999999988</v>
      </c>
    </row>
    <row r="136" spans="1:7" ht="15" customHeight="1" x14ac:dyDescent="0.25">
      <c r="A136" s="82" t="s">
        <v>275</v>
      </c>
      <c r="B136" s="82" t="s">
        <v>41</v>
      </c>
      <c r="C136" s="83" t="s">
        <v>214</v>
      </c>
      <c r="D136" s="84">
        <v>3500</v>
      </c>
      <c r="E136" s="84">
        <v>3500</v>
      </c>
      <c r="F136" s="85">
        <v>2877.41</v>
      </c>
      <c r="G136" s="77">
        <f t="shared" si="12"/>
        <v>82.21171428571428</v>
      </c>
    </row>
    <row r="137" spans="1:7" ht="15" customHeight="1" x14ac:dyDescent="0.25">
      <c r="A137" s="82" t="s">
        <v>276</v>
      </c>
      <c r="B137" s="82" t="s">
        <v>45</v>
      </c>
      <c r="C137" s="83" t="s">
        <v>195</v>
      </c>
      <c r="D137" s="84">
        <v>3500</v>
      </c>
      <c r="E137" s="84">
        <v>3500</v>
      </c>
      <c r="F137" s="85">
        <v>3500</v>
      </c>
      <c r="G137" s="77">
        <f t="shared" si="12"/>
        <v>100</v>
      </c>
    </row>
    <row r="138" spans="1:7" ht="15" customHeight="1" x14ac:dyDescent="0.25">
      <c r="A138" s="82" t="s">
        <v>277</v>
      </c>
      <c r="B138" s="82" t="s">
        <v>45</v>
      </c>
      <c r="C138" s="83" t="s">
        <v>193</v>
      </c>
      <c r="D138" s="84">
        <v>3500</v>
      </c>
      <c r="E138" s="84">
        <v>3500</v>
      </c>
      <c r="F138" s="85">
        <v>3266.92</v>
      </c>
      <c r="G138" s="77">
        <f t="shared" si="12"/>
        <v>93.340571428571423</v>
      </c>
    </row>
    <row r="139" spans="1:7" ht="15" customHeight="1" x14ac:dyDescent="0.25">
      <c r="A139" s="82" t="s">
        <v>278</v>
      </c>
      <c r="B139" s="82" t="s">
        <v>51</v>
      </c>
      <c r="C139" s="83" t="s">
        <v>52</v>
      </c>
      <c r="D139" s="84">
        <v>0</v>
      </c>
      <c r="E139" s="84">
        <v>0</v>
      </c>
      <c r="F139" s="85">
        <v>0</v>
      </c>
      <c r="G139" s="77" t="e">
        <f t="shared" si="12"/>
        <v>#DIV/0!</v>
      </c>
    </row>
    <row r="140" spans="1:7" ht="15" customHeight="1" x14ac:dyDescent="0.25">
      <c r="A140" s="57" t="s">
        <v>0</v>
      </c>
      <c r="B140" s="57" t="s">
        <v>53</v>
      </c>
      <c r="C140" s="81" t="s">
        <v>54</v>
      </c>
      <c r="D140" s="80">
        <f>D141</f>
        <v>0</v>
      </c>
      <c r="E140" s="80">
        <f>E141</f>
        <v>0</v>
      </c>
      <c r="F140" s="80">
        <f>F141</f>
        <v>0</v>
      </c>
      <c r="G140" s="77" t="e">
        <f t="shared" si="12"/>
        <v>#DIV/0!</v>
      </c>
    </row>
    <row r="141" spans="1:7" ht="15" customHeight="1" x14ac:dyDescent="0.25">
      <c r="A141" s="82" t="s">
        <v>279</v>
      </c>
      <c r="B141" s="82" t="s">
        <v>69</v>
      </c>
      <c r="C141" s="83" t="s">
        <v>259</v>
      </c>
      <c r="D141" s="84">
        <v>0</v>
      </c>
      <c r="E141" s="84">
        <v>0</v>
      </c>
      <c r="F141" s="85">
        <v>0</v>
      </c>
      <c r="G141" s="77" t="e">
        <f t="shared" si="12"/>
        <v>#DIV/0!</v>
      </c>
    </row>
    <row r="142" spans="1:7" ht="15" customHeight="1" x14ac:dyDescent="0.25">
      <c r="A142" s="57" t="s">
        <v>0</v>
      </c>
      <c r="B142" s="57" t="s">
        <v>71</v>
      </c>
      <c r="C142" s="81" t="s">
        <v>72</v>
      </c>
      <c r="D142" s="80">
        <f>D143</f>
        <v>0</v>
      </c>
      <c r="E142" s="80">
        <f>E143</f>
        <v>0</v>
      </c>
      <c r="F142" s="80">
        <f>F143</f>
        <v>0</v>
      </c>
      <c r="G142" s="77" t="e">
        <f t="shared" si="12"/>
        <v>#DIV/0!</v>
      </c>
    </row>
    <row r="143" spans="1:7" ht="15" customHeight="1" x14ac:dyDescent="0.25">
      <c r="A143" s="82" t="s">
        <v>280</v>
      </c>
      <c r="B143" s="82" t="s">
        <v>77</v>
      </c>
      <c r="C143" s="83" t="s">
        <v>72</v>
      </c>
      <c r="D143" s="84">
        <v>0</v>
      </c>
      <c r="E143" s="84">
        <v>0</v>
      </c>
      <c r="F143" s="85">
        <v>0</v>
      </c>
      <c r="G143" s="77" t="e">
        <f t="shared" si="12"/>
        <v>#DIV/0!</v>
      </c>
    </row>
    <row r="144" spans="1:7" ht="15" customHeight="1" x14ac:dyDescent="0.25">
      <c r="A144" s="111" t="s">
        <v>174</v>
      </c>
      <c r="B144" s="111" t="s">
        <v>281</v>
      </c>
      <c r="C144" s="112" t="s">
        <v>282</v>
      </c>
      <c r="D144" s="113">
        <f>D145+D153</f>
        <v>2500</v>
      </c>
      <c r="E144" s="113">
        <f>E145+E153</f>
        <v>2500</v>
      </c>
      <c r="F144" s="113">
        <f>F145+F153</f>
        <v>320</v>
      </c>
      <c r="G144" s="114">
        <f t="shared" si="12"/>
        <v>12.8</v>
      </c>
    </row>
    <row r="145" spans="1:7" ht="15" customHeight="1" x14ac:dyDescent="0.25">
      <c r="A145" s="78" t="s">
        <v>0</v>
      </c>
      <c r="B145" s="78" t="s">
        <v>11</v>
      </c>
      <c r="C145" s="79" t="s">
        <v>3</v>
      </c>
      <c r="D145" s="86">
        <f t="shared" ref="D145:F145" si="20">D146</f>
        <v>2500</v>
      </c>
      <c r="E145" s="86">
        <f t="shared" si="20"/>
        <v>2500</v>
      </c>
      <c r="F145" s="86">
        <f t="shared" si="20"/>
        <v>320</v>
      </c>
      <c r="G145" s="77">
        <f t="shared" si="12"/>
        <v>12.8</v>
      </c>
    </row>
    <row r="146" spans="1:7" ht="15" customHeight="1" x14ac:dyDescent="0.25">
      <c r="A146" s="57" t="s">
        <v>0</v>
      </c>
      <c r="B146" s="57" t="s">
        <v>27</v>
      </c>
      <c r="C146" s="81" t="s">
        <v>28</v>
      </c>
      <c r="D146" s="80">
        <f>D147+D151</f>
        <v>2500</v>
      </c>
      <c r="E146" s="80">
        <f t="shared" ref="E146:F146" si="21">E147+E151</f>
        <v>2500</v>
      </c>
      <c r="F146" s="80">
        <f t="shared" si="21"/>
        <v>320</v>
      </c>
      <c r="G146" s="77">
        <f t="shared" si="12"/>
        <v>12.8</v>
      </c>
    </row>
    <row r="147" spans="1:7" ht="15" customHeight="1" x14ac:dyDescent="0.25">
      <c r="A147" s="57" t="s">
        <v>0</v>
      </c>
      <c r="B147" s="57" t="s">
        <v>39</v>
      </c>
      <c r="C147" s="81" t="s">
        <v>40</v>
      </c>
      <c r="D147" s="80">
        <f>D148+D149+D150</f>
        <v>2300</v>
      </c>
      <c r="E147" s="80">
        <f t="shared" ref="E147:F147" si="22">E148+E149+E150</f>
        <v>2300</v>
      </c>
      <c r="F147" s="80">
        <f t="shared" si="22"/>
        <v>320</v>
      </c>
      <c r="G147" s="77">
        <f t="shared" si="12"/>
        <v>13.913043478260869</v>
      </c>
    </row>
    <row r="148" spans="1:7" ht="15" customHeight="1" x14ac:dyDescent="0.25">
      <c r="A148" s="91" t="s">
        <v>443</v>
      </c>
      <c r="B148" s="91">
        <v>3221</v>
      </c>
      <c r="C148" s="92" t="s">
        <v>410</v>
      </c>
      <c r="D148" s="93">
        <v>650</v>
      </c>
      <c r="E148" s="93">
        <v>650</v>
      </c>
      <c r="F148" s="93">
        <v>140</v>
      </c>
      <c r="G148" s="77">
        <f t="shared" si="12"/>
        <v>21.53846153846154</v>
      </c>
    </row>
    <row r="149" spans="1:7" ht="15" customHeight="1" x14ac:dyDescent="0.25">
      <c r="A149" s="91" t="s">
        <v>381</v>
      </c>
      <c r="B149" s="82" t="s">
        <v>41</v>
      </c>
      <c r="C149" s="92" t="s">
        <v>189</v>
      </c>
      <c r="D149" s="93">
        <v>650</v>
      </c>
      <c r="E149" s="93">
        <v>650</v>
      </c>
      <c r="F149" s="93">
        <v>0</v>
      </c>
      <c r="G149" s="77">
        <f t="shared" si="12"/>
        <v>0</v>
      </c>
    </row>
    <row r="150" spans="1:7" ht="15" customHeight="1" x14ac:dyDescent="0.25">
      <c r="A150" s="91" t="s">
        <v>444</v>
      </c>
      <c r="B150" s="82">
        <v>3225</v>
      </c>
      <c r="C150" s="92" t="s">
        <v>181</v>
      </c>
      <c r="D150" s="93">
        <v>1000</v>
      </c>
      <c r="E150" s="93">
        <v>1000</v>
      </c>
      <c r="F150" s="93">
        <v>180</v>
      </c>
      <c r="G150" s="77">
        <f t="shared" si="12"/>
        <v>18</v>
      </c>
    </row>
    <row r="151" spans="1:7" ht="15" customHeight="1" x14ac:dyDescent="0.25">
      <c r="A151" s="91"/>
      <c r="B151" s="176">
        <v>329</v>
      </c>
      <c r="C151" s="60" t="s">
        <v>72</v>
      </c>
      <c r="D151" s="160">
        <f>D152</f>
        <v>200</v>
      </c>
      <c r="E151" s="160">
        <f t="shared" ref="E151:F151" si="23">E152</f>
        <v>200</v>
      </c>
      <c r="F151" s="160">
        <f t="shared" si="23"/>
        <v>0</v>
      </c>
      <c r="G151" s="77"/>
    </row>
    <row r="152" spans="1:7" ht="15" customHeight="1" x14ac:dyDescent="0.25">
      <c r="A152" s="91"/>
      <c r="B152" s="82">
        <v>3299</v>
      </c>
      <c r="C152" s="92" t="s">
        <v>72</v>
      </c>
      <c r="D152" s="93">
        <v>200</v>
      </c>
      <c r="E152" s="93">
        <v>200</v>
      </c>
      <c r="F152" s="85">
        <v>0</v>
      </c>
      <c r="G152" s="77"/>
    </row>
    <row r="153" spans="1:7" ht="15" customHeight="1" x14ac:dyDescent="0.25">
      <c r="A153" s="91"/>
      <c r="B153" s="78" t="s">
        <v>90</v>
      </c>
      <c r="C153" s="79" t="s">
        <v>4</v>
      </c>
      <c r="D153" s="160">
        <f t="shared" ref="D153:F155" si="24">D154</f>
        <v>0</v>
      </c>
      <c r="E153" s="160">
        <f t="shared" si="24"/>
        <v>0</v>
      </c>
      <c r="F153" s="160">
        <f t="shared" si="24"/>
        <v>0</v>
      </c>
      <c r="G153" s="77" t="e">
        <f t="shared" si="12"/>
        <v>#DIV/0!</v>
      </c>
    </row>
    <row r="154" spans="1:7" ht="15" customHeight="1" x14ac:dyDescent="0.25">
      <c r="A154" s="91"/>
      <c r="B154" s="57" t="s">
        <v>91</v>
      </c>
      <c r="C154" s="81" t="s">
        <v>92</v>
      </c>
      <c r="D154" s="160">
        <f t="shared" si="24"/>
        <v>0</v>
      </c>
      <c r="E154" s="160">
        <f t="shared" si="24"/>
        <v>0</v>
      </c>
      <c r="F154" s="160">
        <f t="shared" si="24"/>
        <v>0</v>
      </c>
      <c r="G154" s="77" t="e">
        <f t="shared" si="12"/>
        <v>#DIV/0!</v>
      </c>
    </row>
    <row r="155" spans="1:7" ht="15" customHeight="1" x14ac:dyDescent="0.25">
      <c r="A155" s="91"/>
      <c r="B155" s="57" t="s">
        <v>95</v>
      </c>
      <c r="C155" s="81" t="s">
        <v>96</v>
      </c>
      <c r="D155" s="160">
        <f t="shared" si="24"/>
        <v>0</v>
      </c>
      <c r="E155" s="160">
        <f t="shared" si="24"/>
        <v>0</v>
      </c>
      <c r="F155" s="160">
        <f t="shared" si="24"/>
        <v>0</v>
      </c>
      <c r="G155" s="77" t="e">
        <f t="shared" si="12"/>
        <v>#DIV/0!</v>
      </c>
    </row>
    <row r="156" spans="1:7" ht="15" customHeight="1" x14ac:dyDescent="0.25">
      <c r="A156" s="91" t="s">
        <v>382</v>
      </c>
      <c r="B156" s="82">
        <v>4227</v>
      </c>
      <c r="C156" s="92" t="s">
        <v>401</v>
      </c>
      <c r="D156" s="93">
        <v>0</v>
      </c>
      <c r="E156" s="93">
        <v>0</v>
      </c>
      <c r="F156" s="85">
        <v>0</v>
      </c>
      <c r="G156" s="77" t="e">
        <f t="shared" si="12"/>
        <v>#DIV/0!</v>
      </c>
    </row>
    <row r="157" spans="1:7" ht="15" customHeight="1" x14ac:dyDescent="0.25">
      <c r="A157" s="163"/>
      <c r="B157" s="94"/>
      <c r="C157" s="164"/>
      <c r="D157" s="164"/>
      <c r="E157" s="165"/>
      <c r="F157" s="97"/>
      <c r="G157" s="77" t="s">
        <v>105</v>
      </c>
    </row>
    <row r="158" spans="1:7" ht="15" customHeight="1" x14ac:dyDescent="0.25">
      <c r="A158" s="94"/>
      <c r="B158" s="94"/>
      <c r="C158" s="95"/>
      <c r="D158" s="95"/>
      <c r="E158" s="96"/>
      <c r="F158" s="97"/>
      <c r="G158" s="77" t="s">
        <v>105</v>
      </c>
    </row>
    <row r="159" spans="1:7" ht="15" customHeight="1" x14ac:dyDescent="0.25">
      <c r="A159" s="108" t="s">
        <v>172</v>
      </c>
      <c r="B159" s="108" t="s">
        <v>283</v>
      </c>
      <c r="C159" s="109" t="s">
        <v>284</v>
      </c>
      <c r="D159" s="110">
        <f>D160+D199+D209</f>
        <v>12500</v>
      </c>
      <c r="E159" s="110">
        <f>E160+E199+E209</f>
        <v>12500</v>
      </c>
      <c r="F159" s="110">
        <f>F160+F199+F209</f>
        <v>4082.0799999999995</v>
      </c>
      <c r="G159" s="184">
        <f t="shared" si="12"/>
        <v>32.656639999999996</v>
      </c>
    </row>
    <row r="160" spans="1:7" ht="15" customHeight="1" x14ac:dyDescent="0.25">
      <c r="A160" s="111" t="s">
        <v>174</v>
      </c>
      <c r="B160" s="111" t="s">
        <v>175</v>
      </c>
      <c r="C160" s="112" t="s">
        <v>176</v>
      </c>
      <c r="D160" s="113">
        <f>D161</f>
        <v>10000</v>
      </c>
      <c r="E160" s="113">
        <f>E161</f>
        <v>10000</v>
      </c>
      <c r="F160" s="113">
        <f>F161</f>
        <v>3819.0799999999995</v>
      </c>
      <c r="G160" s="114">
        <f t="shared" ref="G160:G225" si="25">F160/E160*100</f>
        <v>38.190799999999996</v>
      </c>
    </row>
    <row r="161" spans="1:9" ht="15" customHeight="1" x14ac:dyDescent="0.25">
      <c r="A161" s="78" t="s">
        <v>0</v>
      </c>
      <c r="B161" s="78" t="s">
        <v>11</v>
      </c>
      <c r="C161" s="79" t="s">
        <v>3</v>
      </c>
      <c r="D161" s="86">
        <f>D162+D170+D196</f>
        <v>10000</v>
      </c>
      <c r="E161" s="86">
        <f>E162+E170+E196</f>
        <v>10000</v>
      </c>
      <c r="F161" s="86">
        <f>F162+F170+F196</f>
        <v>3819.0799999999995</v>
      </c>
      <c r="G161" s="77">
        <f t="shared" si="25"/>
        <v>38.190799999999996</v>
      </c>
    </row>
    <row r="162" spans="1:9" ht="15" customHeight="1" x14ac:dyDescent="0.25">
      <c r="A162" s="57" t="s">
        <v>0</v>
      </c>
      <c r="B162" s="57" t="s">
        <v>12</v>
      </c>
      <c r="C162" s="81" t="s">
        <v>13</v>
      </c>
      <c r="D162" s="80">
        <f>D163+D166+D168</f>
        <v>7100</v>
      </c>
      <c r="E162" s="80">
        <f>E163+E166+E168</f>
        <v>7100</v>
      </c>
      <c r="F162" s="80">
        <f>F163+F166+F168</f>
        <v>2603.2799999999997</v>
      </c>
      <c r="G162" s="77">
        <f t="shared" si="25"/>
        <v>36.665915492957737</v>
      </c>
      <c r="I162" s="63" t="s">
        <v>105</v>
      </c>
    </row>
    <row r="163" spans="1:9" ht="15" customHeight="1" x14ac:dyDescent="0.25">
      <c r="A163" s="57" t="s">
        <v>0</v>
      </c>
      <c r="B163" s="57" t="s">
        <v>14</v>
      </c>
      <c r="C163" s="81" t="s">
        <v>15</v>
      </c>
      <c r="D163" s="80">
        <f>D164+D165</f>
        <v>6000</v>
      </c>
      <c r="E163" s="80">
        <f t="shared" ref="E163:F163" si="26">E164+E165</f>
        <v>6000</v>
      </c>
      <c r="F163" s="80">
        <f t="shared" si="26"/>
        <v>2234.58</v>
      </c>
      <c r="G163" s="77">
        <f t="shared" si="25"/>
        <v>37.242999999999995</v>
      </c>
    </row>
    <row r="164" spans="1:9" ht="15" customHeight="1" x14ac:dyDescent="0.25">
      <c r="A164" s="82" t="s">
        <v>285</v>
      </c>
      <c r="B164" s="82" t="s">
        <v>16</v>
      </c>
      <c r="C164" s="83" t="s">
        <v>286</v>
      </c>
      <c r="D164" s="84">
        <v>2000</v>
      </c>
      <c r="E164" s="84">
        <v>2000</v>
      </c>
      <c r="F164" s="85">
        <v>0</v>
      </c>
      <c r="G164" s="77">
        <f t="shared" si="25"/>
        <v>0</v>
      </c>
    </row>
    <row r="165" spans="1:9" ht="15" customHeight="1" x14ac:dyDescent="0.25">
      <c r="A165" s="91" t="s">
        <v>445</v>
      </c>
      <c r="B165" s="82">
        <v>3113</v>
      </c>
      <c r="C165" s="92" t="s">
        <v>398</v>
      </c>
      <c r="D165" s="84">
        <v>4000</v>
      </c>
      <c r="E165" s="84">
        <v>4000</v>
      </c>
      <c r="F165" s="85">
        <v>2234.58</v>
      </c>
      <c r="G165" s="77">
        <f t="shared" si="25"/>
        <v>55.864499999999992</v>
      </c>
    </row>
    <row r="166" spans="1:9" ht="15" customHeight="1" x14ac:dyDescent="0.25">
      <c r="A166" s="57" t="s">
        <v>0</v>
      </c>
      <c r="B166" s="57" t="s">
        <v>18</v>
      </c>
      <c r="C166" s="81" t="s">
        <v>19</v>
      </c>
      <c r="D166" s="80">
        <f>D167</f>
        <v>400</v>
      </c>
      <c r="E166" s="80">
        <f>E167</f>
        <v>400</v>
      </c>
      <c r="F166" s="80">
        <f>F167</f>
        <v>0</v>
      </c>
      <c r="G166" s="77">
        <f t="shared" si="25"/>
        <v>0</v>
      </c>
    </row>
    <row r="167" spans="1:9" ht="15" customHeight="1" x14ac:dyDescent="0.25">
      <c r="A167" s="82" t="s">
        <v>287</v>
      </c>
      <c r="B167" s="82" t="s">
        <v>20</v>
      </c>
      <c r="C167" s="83" t="s">
        <v>288</v>
      </c>
      <c r="D167" s="84">
        <v>400</v>
      </c>
      <c r="E167" s="84">
        <v>400</v>
      </c>
      <c r="F167" s="85">
        <v>0</v>
      </c>
      <c r="G167" s="77">
        <f t="shared" si="25"/>
        <v>0</v>
      </c>
    </row>
    <row r="168" spans="1:9" ht="15" customHeight="1" x14ac:dyDescent="0.25">
      <c r="A168" s="57" t="s">
        <v>0</v>
      </c>
      <c r="B168" s="57" t="s">
        <v>21</v>
      </c>
      <c r="C168" s="81" t="s">
        <v>22</v>
      </c>
      <c r="D168" s="80">
        <f>D169</f>
        <v>700</v>
      </c>
      <c r="E168" s="80">
        <f>E169</f>
        <v>700</v>
      </c>
      <c r="F168" s="80">
        <f>F169</f>
        <v>368.7</v>
      </c>
      <c r="G168" s="77">
        <f t="shared" si="25"/>
        <v>52.671428571428571</v>
      </c>
    </row>
    <row r="169" spans="1:9" ht="15" customHeight="1" x14ac:dyDescent="0.25">
      <c r="A169" s="82" t="s">
        <v>289</v>
      </c>
      <c r="B169" s="147">
        <v>3132</v>
      </c>
      <c r="C169" s="87" t="s">
        <v>290</v>
      </c>
      <c r="D169" s="84">
        <v>700</v>
      </c>
      <c r="E169" s="84">
        <v>700</v>
      </c>
      <c r="F169" s="85">
        <v>368.7</v>
      </c>
      <c r="G169" s="77">
        <f t="shared" si="25"/>
        <v>52.671428571428571</v>
      </c>
    </row>
    <row r="170" spans="1:9" ht="15" customHeight="1" x14ac:dyDescent="0.25">
      <c r="A170" s="57" t="s">
        <v>0</v>
      </c>
      <c r="B170" s="57" t="s">
        <v>27</v>
      </c>
      <c r="C170" s="81" t="s">
        <v>28</v>
      </c>
      <c r="D170" s="80">
        <f>D171+D175+D184+D192</f>
        <v>2700</v>
      </c>
      <c r="E170" s="80">
        <f>E171+E175+E184+E192</f>
        <v>2700</v>
      </c>
      <c r="F170" s="80">
        <f>F171+F175+F184+F192</f>
        <v>1121.99</v>
      </c>
      <c r="G170" s="77">
        <f t="shared" si="25"/>
        <v>41.555185185185181</v>
      </c>
    </row>
    <row r="171" spans="1:9" ht="15" customHeight="1" x14ac:dyDescent="0.25">
      <c r="A171" s="57" t="s">
        <v>0</v>
      </c>
      <c r="B171" s="57" t="s">
        <v>29</v>
      </c>
      <c r="C171" s="81" t="s">
        <v>30</v>
      </c>
      <c r="D171" s="80">
        <f>D172+D173+D174</f>
        <v>200</v>
      </c>
      <c r="E171" s="80">
        <f>E172+E173+E174</f>
        <v>200</v>
      </c>
      <c r="F171" s="80">
        <f>F172+F173+F174</f>
        <v>60.3</v>
      </c>
      <c r="G171" s="77">
        <f t="shared" si="25"/>
        <v>30.15</v>
      </c>
    </row>
    <row r="172" spans="1:9" ht="15" customHeight="1" x14ac:dyDescent="0.25">
      <c r="B172" s="148">
        <v>3211</v>
      </c>
      <c r="C172" s="149" t="s">
        <v>291</v>
      </c>
      <c r="D172" s="149">
        <v>0</v>
      </c>
      <c r="E172" s="149">
        <v>0</v>
      </c>
      <c r="F172" s="149">
        <v>0</v>
      </c>
      <c r="G172" s="77" t="e">
        <f t="shared" si="25"/>
        <v>#DIV/0!</v>
      </c>
    </row>
    <row r="173" spans="1:9" ht="15" customHeight="1" x14ac:dyDescent="0.25">
      <c r="A173" s="82" t="s">
        <v>292</v>
      </c>
      <c r="B173" s="91" t="s">
        <v>33</v>
      </c>
      <c r="C173" s="92" t="s">
        <v>293</v>
      </c>
      <c r="D173" s="93">
        <v>200</v>
      </c>
      <c r="E173" s="93">
        <v>200</v>
      </c>
      <c r="F173" s="150">
        <v>60.3</v>
      </c>
      <c r="G173" s="77">
        <f t="shared" si="25"/>
        <v>30.15</v>
      </c>
    </row>
    <row r="174" spans="1:9" ht="15" customHeight="1" x14ac:dyDescent="0.25">
      <c r="A174" s="82"/>
      <c r="B174" s="91">
        <v>3213</v>
      </c>
      <c r="C174" s="92" t="s">
        <v>294</v>
      </c>
      <c r="D174" s="93">
        <v>0</v>
      </c>
      <c r="E174" s="93">
        <v>0</v>
      </c>
      <c r="F174" s="150">
        <v>0</v>
      </c>
      <c r="G174" s="77" t="e">
        <f t="shared" si="25"/>
        <v>#DIV/0!</v>
      </c>
    </row>
    <row r="175" spans="1:9" ht="15" customHeight="1" x14ac:dyDescent="0.25">
      <c r="A175" s="57" t="s">
        <v>0</v>
      </c>
      <c r="B175" s="57" t="s">
        <v>39</v>
      </c>
      <c r="C175" s="81" t="s">
        <v>40</v>
      </c>
      <c r="D175" s="80">
        <f>SUM(D176:D183)</f>
        <v>1700</v>
      </c>
      <c r="E175" s="80">
        <f>SUM(E176:E183)</f>
        <v>1700</v>
      </c>
      <c r="F175" s="80">
        <f>SUM(F176:F183)</f>
        <v>883.42</v>
      </c>
      <c r="G175" s="77">
        <f t="shared" si="25"/>
        <v>51.965882352941172</v>
      </c>
    </row>
    <row r="176" spans="1:9" ht="15" customHeight="1" x14ac:dyDescent="0.25">
      <c r="A176" s="91" t="s">
        <v>383</v>
      </c>
      <c r="B176" s="91">
        <v>3221</v>
      </c>
      <c r="C176" s="92" t="s">
        <v>295</v>
      </c>
      <c r="D176" s="93">
        <v>0</v>
      </c>
      <c r="E176" s="93">
        <v>0</v>
      </c>
      <c r="F176" s="93">
        <v>0</v>
      </c>
      <c r="G176" s="77" t="e">
        <f t="shared" si="25"/>
        <v>#DIV/0!</v>
      </c>
    </row>
    <row r="177" spans="1:7" ht="15" customHeight="1" x14ac:dyDescent="0.25">
      <c r="A177" s="82" t="s">
        <v>296</v>
      </c>
      <c r="B177" s="82" t="s">
        <v>41</v>
      </c>
      <c r="C177" s="83" t="s">
        <v>214</v>
      </c>
      <c r="D177" s="84">
        <v>300</v>
      </c>
      <c r="E177" s="84">
        <v>300</v>
      </c>
      <c r="F177" s="85">
        <v>134.28</v>
      </c>
      <c r="G177" s="77">
        <f t="shared" si="25"/>
        <v>44.76</v>
      </c>
    </row>
    <row r="178" spans="1:7" ht="15" customHeight="1" x14ac:dyDescent="0.25">
      <c r="A178" s="82" t="s">
        <v>297</v>
      </c>
      <c r="B178" s="82" t="s">
        <v>41</v>
      </c>
      <c r="C178" s="83" t="s">
        <v>216</v>
      </c>
      <c r="D178" s="84">
        <v>300</v>
      </c>
      <c r="E178" s="84">
        <v>300</v>
      </c>
      <c r="F178" s="85">
        <v>141.86000000000001</v>
      </c>
      <c r="G178" s="77">
        <f t="shared" si="25"/>
        <v>47.286666666666669</v>
      </c>
    </row>
    <row r="179" spans="1:7" ht="15" customHeight="1" x14ac:dyDescent="0.25">
      <c r="A179" s="82" t="s">
        <v>298</v>
      </c>
      <c r="B179" s="82" t="s">
        <v>45</v>
      </c>
      <c r="C179" s="83" t="s">
        <v>193</v>
      </c>
      <c r="D179" s="84">
        <v>300</v>
      </c>
      <c r="E179" s="84">
        <v>300</v>
      </c>
      <c r="F179" s="85">
        <v>133.03</v>
      </c>
      <c r="G179" s="77">
        <f t="shared" si="25"/>
        <v>44.343333333333334</v>
      </c>
    </row>
    <row r="180" spans="1:7" ht="15" customHeight="1" x14ac:dyDescent="0.25">
      <c r="A180" s="82" t="s">
        <v>299</v>
      </c>
      <c r="B180" s="82" t="s">
        <v>45</v>
      </c>
      <c r="C180" s="83" t="s">
        <v>195</v>
      </c>
      <c r="D180" s="84">
        <v>800</v>
      </c>
      <c r="E180" s="84">
        <v>800</v>
      </c>
      <c r="F180" s="85">
        <v>474.25</v>
      </c>
      <c r="G180" s="77">
        <f t="shared" si="25"/>
        <v>59.28125</v>
      </c>
    </row>
    <row r="181" spans="1:7" ht="15" customHeight="1" x14ac:dyDescent="0.25">
      <c r="A181" s="82" t="s">
        <v>300</v>
      </c>
      <c r="B181" s="82" t="s">
        <v>47</v>
      </c>
      <c r="C181" s="83" t="s">
        <v>301</v>
      </c>
      <c r="D181" s="84">
        <v>0</v>
      </c>
      <c r="E181" s="84">
        <v>0</v>
      </c>
      <c r="F181" s="85">
        <v>0</v>
      </c>
      <c r="G181" s="77" t="e">
        <f t="shared" si="25"/>
        <v>#DIV/0!</v>
      </c>
    </row>
    <row r="182" spans="1:7" ht="15" customHeight="1" x14ac:dyDescent="0.25">
      <c r="A182" s="82" t="s">
        <v>302</v>
      </c>
      <c r="B182" s="82" t="s">
        <v>49</v>
      </c>
      <c r="C182" s="83" t="s">
        <v>181</v>
      </c>
      <c r="D182" s="84">
        <v>0</v>
      </c>
      <c r="E182" s="84">
        <v>0</v>
      </c>
      <c r="F182" s="85">
        <v>0</v>
      </c>
      <c r="G182" s="77" t="e">
        <f t="shared" si="25"/>
        <v>#DIV/0!</v>
      </c>
    </row>
    <row r="183" spans="1:7" ht="15" customHeight="1" x14ac:dyDescent="0.25">
      <c r="A183" s="91" t="s">
        <v>384</v>
      </c>
      <c r="B183" s="82">
        <v>3227</v>
      </c>
      <c r="C183" s="92" t="s">
        <v>52</v>
      </c>
      <c r="D183" s="84">
        <v>0</v>
      </c>
      <c r="E183" s="84">
        <v>0</v>
      </c>
      <c r="F183" s="85">
        <v>0</v>
      </c>
      <c r="G183" s="77" t="e">
        <f t="shared" si="25"/>
        <v>#DIV/0!</v>
      </c>
    </row>
    <row r="184" spans="1:7" ht="15" customHeight="1" x14ac:dyDescent="0.25">
      <c r="A184" s="57" t="s">
        <v>0</v>
      </c>
      <c r="B184" s="57" t="s">
        <v>53</v>
      </c>
      <c r="C184" s="81" t="s">
        <v>54</v>
      </c>
      <c r="D184" s="80">
        <f>SUM(D185:D191)</f>
        <v>700</v>
      </c>
      <c r="E184" s="80">
        <f>SUM(E185:E191)</f>
        <v>700</v>
      </c>
      <c r="F184" s="80">
        <f>SUM(F185:F191)</f>
        <v>178.27</v>
      </c>
      <c r="G184" s="77">
        <f t="shared" si="25"/>
        <v>25.467142857142861</v>
      </c>
    </row>
    <row r="185" spans="1:7" ht="15" customHeight="1" x14ac:dyDescent="0.25">
      <c r="A185" s="82" t="s">
        <v>303</v>
      </c>
      <c r="B185" s="82" t="s">
        <v>55</v>
      </c>
      <c r="C185" s="83" t="s">
        <v>234</v>
      </c>
      <c r="D185" s="84">
        <v>100</v>
      </c>
      <c r="E185" s="84">
        <v>100</v>
      </c>
      <c r="F185" s="85">
        <v>55.88</v>
      </c>
      <c r="G185" s="77">
        <f t="shared" si="25"/>
        <v>55.88000000000001</v>
      </c>
    </row>
    <row r="186" spans="1:7" ht="15" customHeight="1" x14ac:dyDescent="0.25">
      <c r="A186" s="82" t="s">
        <v>304</v>
      </c>
      <c r="B186" s="82" t="s">
        <v>57</v>
      </c>
      <c r="C186" s="83" t="s">
        <v>183</v>
      </c>
      <c r="D186" s="84">
        <v>0</v>
      </c>
      <c r="E186" s="84">
        <v>0</v>
      </c>
      <c r="F186" s="85">
        <v>0</v>
      </c>
      <c r="G186" s="77" t="e">
        <f t="shared" si="25"/>
        <v>#DIV/0!</v>
      </c>
    </row>
    <row r="187" spans="1:7" ht="15" customHeight="1" x14ac:dyDescent="0.25">
      <c r="A187" s="91" t="s">
        <v>385</v>
      </c>
      <c r="B187" s="82">
        <v>3233</v>
      </c>
      <c r="C187" s="92" t="s">
        <v>60</v>
      </c>
      <c r="D187" s="84">
        <v>100</v>
      </c>
      <c r="E187" s="84">
        <v>100</v>
      </c>
      <c r="F187" s="85">
        <v>19.079999999999998</v>
      </c>
      <c r="G187" s="77">
        <f t="shared" si="25"/>
        <v>19.079999999999998</v>
      </c>
    </row>
    <row r="188" spans="1:7" ht="15" customHeight="1" x14ac:dyDescent="0.25">
      <c r="A188" s="82" t="s">
        <v>305</v>
      </c>
      <c r="B188" s="82" t="s">
        <v>61</v>
      </c>
      <c r="C188" s="92" t="s">
        <v>411</v>
      </c>
      <c r="D188" s="84">
        <v>300</v>
      </c>
      <c r="E188" s="84">
        <v>300</v>
      </c>
      <c r="F188" s="85">
        <v>17.829999999999998</v>
      </c>
      <c r="G188" s="77">
        <f t="shared" si="25"/>
        <v>5.9433333333333334</v>
      </c>
    </row>
    <row r="189" spans="1:7" ht="15" customHeight="1" x14ac:dyDescent="0.25">
      <c r="A189" s="82" t="s">
        <v>306</v>
      </c>
      <c r="B189" s="82" t="s">
        <v>63</v>
      </c>
      <c r="C189" s="92" t="s">
        <v>357</v>
      </c>
      <c r="D189" s="84">
        <v>0</v>
      </c>
      <c r="E189" s="84">
        <v>0</v>
      </c>
      <c r="F189" s="85">
        <v>0</v>
      </c>
      <c r="G189" s="77" t="e">
        <f t="shared" si="25"/>
        <v>#DIV/0!</v>
      </c>
    </row>
    <row r="190" spans="1:7" ht="15" customHeight="1" x14ac:dyDescent="0.25">
      <c r="A190" s="82" t="s">
        <v>307</v>
      </c>
      <c r="B190" s="82" t="s">
        <v>67</v>
      </c>
      <c r="C190" s="83" t="s">
        <v>255</v>
      </c>
      <c r="D190" s="84">
        <v>200</v>
      </c>
      <c r="E190" s="84">
        <v>200</v>
      </c>
      <c r="F190" s="85">
        <v>85.48</v>
      </c>
      <c r="G190" s="77">
        <f t="shared" si="25"/>
        <v>42.74</v>
      </c>
    </row>
    <row r="191" spans="1:7" ht="15" customHeight="1" x14ac:dyDescent="0.25">
      <c r="A191" s="82"/>
      <c r="B191" s="82">
        <v>3239</v>
      </c>
      <c r="C191" s="92" t="s">
        <v>259</v>
      </c>
      <c r="D191" s="84">
        <v>0</v>
      </c>
      <c r="E191" s="84">
        <v>0</v>
      </c>
      <c r="F191" s="85">
        <v>0</v>
      </c>
      <c r="G191" s="77" t="e">
        <f t="shared" si="25"/>
        <v>#DIV/0!</v>
      </c>
    </row>
    <row r="192" spans="1:7" ht="15" customHeight="1" x14ac:dyDescent="0.25">
      <c r="A192" s="57" t="s">
        <v>0</v>
      </c>
      <c r="B192" s="57" t="s">
        <v>71</v>
      </c>
      <c r="C192" s="81" t="s">
        <v>72</v>
      </c>
      <c r="D192" s="80">
        <f>D193+D194</f>
        <v>100</v>
      </c>
      <c r="E192" s="80">
        <f>E193+E194</f>
        <v>100</v>
      </c>
      <c r="F192" s="80">
        <f>F193+F194</f>
        <v>0</v>
      </c>
      <c r="G192" s="77">
        <f t="shared" si="25"/>
        <v>0</v>
      </c>
    </row>
    <row r="193" spans="1:7" ht="15" customHeight="1" x14ac:dyDescent="0.25">
      <c r="A193" s="82" t="s">
        <v>308</v>
      </c>
      <c r="B193" s="82" t="s">
        <v>73</v>
      </c>
      <c r="C193" s="83" t="s">
        <v>309</v>
      </c>
      <c r="D193" s="84">
        <v>100</v>
      </c>
      <c r="E193" s="84">
        <v>100</v>
      </c>
      <c r="F193" s="85">
        <v>0</v>
      </c>
      <c r="G193" s="77">
        <f t="shared" si="25"/>
        <v>0</v>
      </c>
    </row>
    <row r="194" spans="1:7" ht="15" customHeight="1" x14ac:dyDescent="0.25">
      <c r="A194" s="82" t="s">
        <v>310</v>
      </c>
      <c r="B194" s="82" t="s">
        <v>77</v>
      </c>
      <c r="C194" s="83" t="s">
        <v>72</v>
      </c>
      <c r="D194" s="84">
        <v>0</v>
      </c>
      <c r="E194" s="84">
        <v>0</v>
      </c>
      <c r="F194" s="85">
        <v>0</v>
      </c>
      <c r="G194" s="77" t="e">
        <f t="shared" si="25"/>
        <v>#DIV/0!</v>
      </c>
    </row>
    <row r="195" spans="1:7" ht="15" customHeight="1" x14ac:dyDescent="0.25">
      <c r="A195" s="57" t="s">
        <v>0</v>
      </c>
      <c r="B195" s="57" t="s">
        <v>78</v>
      </c>
      <c r="C195" s="81" t="s">
        <v>79</v>
      </c>
      <c r="D195" s="80">
        <f>D196</f>
        <v>200</v>
      </c>
      <c r="E195" s="80">
        <f>E196</f>
        <v>200</v>
      </c>
      <c r="F195" s="80">
        <f>F196</f>
        <v>93.81</v>
      </c>
      <c r="G195" s="77">
        <f t="shared" si="25"/>
        <v>46.905000000000001</v>
      </c>
    </row>
    <row r="196" spans="1:7" ht="15" customHeight="1" x14ac:dyDescent="0.25">
      <c r="A196" s="57" t="s">
        <v>0</v>
      </c>
      <c r="B196" s="57" t="s">
        <v>84</v>
      </c>
      <c r="C196" s="81" t="s">
        <v>85</v>
      </c>
      <c r="D196" s="80">
        <f>D197+D198</f>
        <v>200</v>
      </c>
      <c r="E196" s="80">
        <f>E197+E198</f>
        <v>200</v>
      </c>
      <c r="F196" s="80">
        <f>F197+F198</f>
        <v>93.81</v>
      </c>
      <c r="G196" s="77">
        <f t="shared" si="25"/>
        <v>46.905000000000001</v>
      </c>
    </row>
    <row r="197" spans="1:7" ht="15" customHeight="1" x14ac:dyDescent="0.25">
      <c r="A197" s="82" t="s">
        <v>311</v>
      </c>
      <c r="B197" s="82" t="s">
        <v>86</v>
      </c>
      <c r="C197" s="83" t="s">
        <v>266</v>
      </c>
      <c r="D197" s="84">
        <v>200</v>
      </c>
      <c r="E197" s="84">
        <v>200</v>
      </c>
      <c r="F197" s="85">
        <v>93.81</v>
      </c>
      <c r="G197" s="77">
        <f t="shared" si="25"/>
        <v>46.905000000000001</v>
      </c>
    </row>
    <row r="198" spans="1:7" ht="15" customHeight="1" x14ac:dyDescent="0.25">
      <c r="A198" s="82" t="s">
        <v>312</v>
      </c>
      <c r="B198" s="82" t="s">
        <v>88</v>
      </c>
      <c r="C198" s="83" t="s">
        <v>72</v>
      </c>
      <c r="D198" s="84">
        <v>0</v>
      </c>
      <c r="E198" s="84">
        <v>0</v>
      </c>
      <c r="F198" s="85">
        <v>0</v>
      </c>
      <c r="G198" s="77" t="e">
        <f t="shared" si="25"/>
        <v>#DIV/0!</v>
      </c>
    </row>
    <row r="199" spans="1:7" ht="15" customHeight="1" x14ac:dyDescent="0.25">
      <c r="A199" s="111" t="s">
        <v>174</v>
      </c>
      <c r="B199" s="111" t="s">
        <v>196</v>
      </c>
      <c r="C199" s="112" t="s">
        <v>197</v>
      </c>
      <c r="D199" s="113">
        <f>D200</f>
        <v>800</v>
      </c>
      <c r="E199" s="113">
        <f>E200</f>
        <v>800</v>
      </c>
      <c r="F199" s="113">
        <f>F200</f>
        <v>65</v>
      </c>
      <c r="G199" s="114">
        <f t="shared" si="25"/>
        <v>8.125</v>
      </c>
    </row>
    <row r="200" spans="1:7" ht="15" customHeight="1" x14ac:dyDescent="0.25">
      <c r="A200" s="78" t="s">
        <v>0</v>
      </c>
      <c r="B200" s="78" t="s">
        <v>11</v>
      </c>
      <c r="C200" s="79" t="s">
        <v>3</v>
      </c>
      <c r="D200" s="86">
        <f t="shared" ref="D200:F200" si="27">D201</f>
        <v>800</v>
      </c>
      <c r="E200" s="86">
        <f t="shared" si="27"/>
        <v>800</v>
      </c>
      <c r="F200" s="86">
        <f t="shared" si="27"/>
        <v>65</v>
      </c>
      <c r="G200" s="77">
        <f t="shared" si="25"/>
        <v>8.125</v>
      </c>
    </row>
    <row r="201" spans="1:7" ht="15" customHeight="1" x14ac:dyDescent="0.25">
      <c r="A201" s="57" t="s">
        <v>0</v>
      </c>
      <c r="B201" s="57" t="s">
        <v>27</v>
      </c>
      <c r="C201" s="81" t="s">
        <v>28</v>
      </c>
      <c r="D201" s="80">
        <f>D202+D205+D207</f>
        <v>800</v>
      </c>
      <c r="E201" s="80">
        <f t="shared" ref="E201:F201" si="28">E202+E205+E207</f>
        <v>800</v>
      </c>
      <c r="F201" s="80">
        <f t="shared" si="28"/>
        <v>65</v>
      </c>
      <c r="G201" s="77">
        <f t="shared" si="25"/>
        <v>8.125</v>
      </c>
    </row>
    <row r="202" spans="1:7" ht="15" customHeight="1" x14ac:dyDescent="0.25">
      <c r="A202" s="57" t="s">
        <v>0</v>
      </c>
      <c r="B202" s="57" t="s">
        <v>39</v>
      </c>
      <c r="C202" s="81" t="s">
        <v>40</v>
      </c>
      <c r="D202" s="80">
        <f>D203+D204</f>
        <v>400</v>
      </c>
      <c r="E202" s="80">
        <f>E203+E204</f>
        <v>400</v>
      </c>
      <c r="F202" s="80">
        <f>F203+F204</f>
        <v>65</v>
      </c>
      <c r="G202" s="77">
        <f t="shared" si="25"/>
        <v>16.25</v>
      </c>
    </row>
    <row r="203" spans="1:7" ht="15" customHeight="1" x14ac:dyDescent="0.25">
      <c r="A203" s="82" t="s">
        <v>313</v>
      </c>
      <c r="B203" s="82" t="s">
        <v>41</v>
      </c>
      <c r="C203" s="83" t="s">
        <v>314</v>
      </c>
      <c r="D203" s="84">
        <v>200</v>
      </c>
      <c r="E203" s="84">
        <v>200</v>
      </c>
      <c r="F203" s="85">
        <v>20</v>
      </c>
      <c r="G203" s="77">
        <f t="shared" si="25"/>
        <v>10</v>
      </c>
    </row>
    <row r="204" spans="1:7" ht="15" customHeight="1" x14ac:dyDescent="0.25">
      <c r="A204" s="82" t="s">
        <v>315</v>
      </c>
      <c r="B204" s="82" t="s">
        <v>41</v>
      </c>
      <c r="C204" s="83" t="s">
        <v>316</v>
      </c>
      <c r="D204" s="84">
        <v>200</v>
      </c>
      <c r="E204" s="84">
        <v>200</v>
      </c>
      <c r="F204" s="85">
        <v>45</v>
      </c>
      <c r="G204" s="77">
        <f t="shared" si="25"/>
        <v>22.5</v>
      </c>
    </row>
    <row r="205" spans="1:7" ht="15" customHeight="1" x14ac:dyDescent="0.25">
      <c r="A205" s="82"/>
      <c r="B205" s="176">
        <v>323</v>
      </c>
      <c r="C205" s="60" t="s">
        <v>54</v>
      </c>
      <c r="D205" s="160">
        <f>D206</f>
        <v>200</v>
      </c>
      <c r="E205" s="160">
        <f t="shared" ref="E205:F205" si="29">E206</f>
        <v>200</v>
      </c>
      <c r="F205" s="160">
        <f t="shared" si="29"/>
        <v>0</v>
      </c>
      <c r="G205" s="77"/>
    </row>
    <row r="206" spans="1:7" ht="15" customHeight="1" x14ac:dyDescent="0.25">
      <c r="A206" s="82"/>
      <c r="B206" s="82">
        <v>3231</v>
      </c>
      <c r="C206" s="83" t="s">
        <v>430</v>
      </c>
      <c r="D206" s="84">
        <v>200</v>
      </c>
      <c r="E206" s="84">
        <v>200</v>
      </c>
      <c r="F206" s="85"/>
      <c r="G206" s="77"/>
    </row>
    <row r="207" spans="1:7" ht="15" customHeight="1" x14ac:dyDescent="0.25">
      <c r="A207" s="82"/>
      <c r="B207" s="57" t="s">
        <v>71</v>
      </c>
      <c r="C207" s="81" t="s">
        <v>72</v>
      </c>
      <c r="D207" s="160">
        <f>D208</f>
        <v>200</v>
      </c>
      <c r="E207" s="160">
        <f>E208</f>
        <v>200</v>
      </c>
      <c r="F207" s="160">
        <f>F208</f>
        <v>0</v>
      </c>
      <c r="G207" s="77">
        <f t="shared" si="25"/>
        <v>0</v>
      </c>
    </row>
    <row r="208" spans="1:7" ht="15" customHeight="1" x14ac:dyDescent="0.25">
      <c r="A208" s="67" t="s">
        <v>385</v>
      </c>
      <c r="B208" s="82" t="s">
        <v>77</v>
      </c>
      <c r="C208" s="83" t="s">
        <v>72</v>
      </c>
      <c r="D208" s="68">
        <v>200</v>
      </c>
      <c r="E208" s="68">
        <v>200</v>
      </c>
      <c r="F208" s="68">
        <v>0</v>
      </c>
      <c r="G208" s="77">
        <f t="shared" si="25"/>
        <v>0</v>
      </c>
    </row>
    <row r="209" spans="1:7" ht="15" customHeight="1" x14ac:dyDescent="0.25">
      <c r="A209" s="111" t="s">
        <v>174</v>
      </c>
      <c r="B209" s="111" t="s">
        <v>270</v>
      </c>
      <c r="C209" s="112" t="s">
        <v>271</v>
      </c>
      <c r="D209" s="113">
        <f>D210</f>
        <v>1700</v>
      </c>
      <c r="E209" s="113">
        <f>E210</f>
        <v>1700</v>
      </c>
      <c r="F209" s="113">
        <f>F210</f>
        <v>198</v>
      </c>
      <c r="G209" s="114">
        <f t="shared" si="25"/>
        <v>11.647058823529411</v>
      </c>
    </row>
    <row r="210" spans="1:7" ht="15" customHeight="1" x14ac:dyDescent="0.25">
      <c r="A210" s="78" t="s">
        <v>0</v>
      </c>
      <c r="B210" s="78" t="s">
        <v>11</v>
      </c>
      <c r="C210" s="79" t="s">
        <v>3</v>
      </c>
      <c r="D210" s="86">
        <f t="shared" ref="D210:F210" si="30">D211</f>
        <v>1700</v>
      </c>
      <c r="E210" s="86">
        <f t="shared" si="30"/>
        <v>1700</v>
      </c>
      <c r="F210" s="86">
        <f t="shared" si="30"/>
        <v>198</v>
      </c>
      <c r="G210" s="77">
        <f t="shared" si="25"/>
        <v>11.647058823529411</v>
      </c>
    </row>
    <row r="211" spans="1:7" ht="15" customHeight="1" x14ac:dyDescent="0.25">
      <c r="A211" s="57" t="s">
        <v>0</v>
      </c>
      <c r="B211" s="57" t="s">
        <v>27</v>
      </c>
      <c r="C211" s="81" t="s">
        <v>28</v>
      </c>
      <c r="D211" s="80">
        <f>D212+D214+D229+D231</f>
        <v>1700</v>
      </c>
      <c r="E211" s="80">
        <f>E212+E214+E229+E231</f>
        <v>1700</v>
      </c>
      <c r="F211" s="80">
        <f>F212+F214+F229+F231</f>
        <v>198</v>
      </c>
      <c r="G211" s="77">
        <f t="shared" si="25"/>
        <v>11.647058823529411</v>
      </c>
    </row>
    <row r="212" spans="1:7" ht="15" customHeight="1" x14ac:dyDescent="0.25">
      <c r="A212" s="57" t="s">
        <v>0</v>
      </c>
      <c r="B212" s="57" t="s">
        <v>29</v>
      </c>
      <c r="C212" s="81" t="s">
        <v>30</v>
      </c>
      <c r="D212" s="80">
        <f>D213</f>
        <v>0</v>
      </c>
      <c r="E212" s="80">
        <f>E213</f>
        <v>0</v>
      </c>
      <c r="F212" s="80">
        <f>F213</f>
        <v>0</v>
      </c>
      <c r="G212" s="77" t="e">
        <f t="shared" si="25"/>
        <v>#DIV/0!</v>
      </c>
    </row>
    <row r="213" spans="1:7" ht="15" customHeight="1" x14ac:dyDescent="0.25">
      <c r="A213" s="82" t="s">
        <v>317</v>
      </c>
      <c r="B213" s="82" t="s">
        <v>31</v>
      </c>
      <c r="C213" s="83" t="s">
        <v>318</v>
      </c>
      <c r="D213" s="84">
        <v>0</v>
      </c>
      <c r="E213" s="84">
        <v>0</v>
      </c>
      <c r="F213" s="85">
        <v>0</v>
      </c>
      <c r="G213" s="77" t="e">
        <f t="shared" si="25"/>
        <v>#DIV/0!</v>
      </c>
    </row>
    <row r="214" spans="1:7" ht="15" customHeight="1" x14ac:dyDescent="0.25">
      <c r="A214" s="57" t="s">
        <v>0</v>
      </c>
      <c r="B214" s="57" t="s">
        <v>39</v>
      </c>
      <c r="C214" s="81" t="s">
        <v>40</v>
      </c>
      <c r="D214" s="80">
        <f>SUM(D215:D228)</f>
        <v>1700</v>
      </c>
      <c r="E214" s="80">
        <f>SUM(E215:E228)</f>
        <v>1700</v>
      </c>
      <c r="F214" s="80">
        <f>SUM(F215:F228)</f>
        <v>198</v>
      </c>
      <c r="G214" s="77">
        <f t="shared" si="25"/>
        <v>11.647058823529411</v>
      </c>
    </row>
    <row r="215" spans="1:7" ht="15" customHeight="1" x14ac:dyDescent="0.25">
      <c r="A215" s="82" t="s">
        <v>319</v>
      </c>
      <c r="B215" s="82" t="s">
        <v>41</v>
      </c>
      <c r="C215" s="83" t="s">
        <v>214</v>
      </c>
      <c r="D215" s="84">
        <v>250</v>
      </c>
      <c r="E215" s="84">
        <v>250</v>
      </c>
      <c r="F215" s="85">
        <v>0</v>
      </c>
      <c r="G215" s="77">
        <f t="shared" si="25"/>
        <v>0</v>
      </c>
    </row>
    <row r="216" spans="1:7" ht="15" customHeight="1" x14ac:dyDescent="0.25">
      <c r="A216" s="82" t="s">
        <v>320</v>
      </c>
      <c r="B216" s="82" t="s">
        <v>41</v>
      </c>
      <c r="C216" s="83" t="s">
        <v>216</v>
      </c>
      <c r="D216" s="84">
        <v>250</v>
      </c>
      <c r="E216" s="84">
        <v>250</v>
      </c>
      <c r="F216" s="85">
        <v>0</v>
      </c>
      <c r="G216" s="77">
        <f t="shared" si="25"/>
        <v>0</v>
      </c>
    </row>
    <row r="217" spans="1:7" ht="15" customHeight="1" x14ac:dyDescent="0.25">
      <c r="A217" s="82" t="s">
        <v>321</v>
      </c>
      <c r="B217" s="82" t="s">
        <v>41</v>
      </c>
      <c r="C217" s="83" t="s">
        <v>314</v>
      </c>
      <c r="D217" s="84">
        <v>300</v>
      </c>
      <c r="E217" s="84">
        <v>300</v>
      </c>
      <c r="F217" s="85">
        <v>198</v>
      </c>
      <c r="G217" s="77">
        <f t="shared" si="25"/>
        <v>66</v>
      </c>
    </row>
    <row r="218" spans="1:7" ht="15" customHeight="1" x14ac:dyDescent="0.25">
      <c r="A218" s="82" t="s">
        <v>322</v>
      </c>
      <c r="B218" s="82" t="s">
        <v>41</v>
      </c>
      <c r="C218" s="83" t="s">
        <v>323</v>
      </c>
      <c r="D218" s="84">
        <v>100</v>
      </c>
      <c r="E218" s="84">
        <v>100</v>
      </c>
      <c r="F218" s="85">
        <v>0</v>
      </c>
      <c r="G218" s="77">
        <f t="shared" si="25"/>
        <v>0</v>
      </c>
    </row>
    <row r="219" spans="1:7" ht="15" customHeight="1" x14ac:dyDescent="0.25">
      <c r="A219" s="82" t="s">
        <v>324</v>
      </c>
      <c r="B219" s="82" t="s">
        <v>41</v>
      </c>
      <c r="C219" s="83" t="s">
        <v>295</v>
      </c>
      <c r="D219" s="84">
        <v>0</v>
      </c>
      <c r="E219" s="84">
        <v>0</v>
      </c>
      <c r="F219" s="85">
        <v>0</v>
      </c>
      <c r="G219" s="77" t="e">
        <f t="shared" si="25"/>
        <v>#DIV/0!</v>
      </c>
    </row>
    <row r="220" spans="1:7" ht="15" customHeight="1" x14ac:dyDescent="0.25">
      <c r="A220" s="82" t="s">
        <v>325</v>
      </c>
      <c r="B220" s="82" t="s">
        <v>41</v>
      </c>
      <c r="C220" s="83" t="s">
        <v>326</v>
      </c>
      <c r="D220" s="84">
        <v>500</v>
      </c>
      <c r="E220" s="84">
        <v>500</v>
      </c>
      <c r="F220" s="85">
        <v>0</v>
      </c>
      <c r="G220" s="77">
        <f t="shared" si="25"/>
        <v>0</v>
      </c>
    </row>
    <row r="221" spans="1:7" ht="15" customHeight="1" x14ac:dyDescent="0.25">
      <c r="A221" s="91" t="s">
        <v>327</v>
      </c>
      <c r="B221" s="82">
        <v>3221</v>
      </c>
      <c r="C221" s="92" t="s">
        <v>222</v>
      </c>
      <c r="D221" s="84">
        <v>0</v>
      </c>
      <c r="E221" s="84">
        <v>0</v>
      </c>
      <c r="F221" s="85"/>
      <c r="G221" s="77" t="e">
        <f t="shared" si="25"/>
        <v>#DIV/0!</v>
      </c>
    </row>
    <row r="222" spans="1:7" ht="15" customHeight="1" x14ac:dyDescent="0.25">
      <c r="A222" s="82" t="s">
        <v>327</v>
      </c>
      <c r="B222" s="82" t="s">
        <v>41</v>
      </c>
      <c r="C222" s="83" t="s">
        <v>316</v>
      </c>
      <c r="D222" s="84">
        <v>0</v>
      </c>
      <c r="E222" s="84">
        <v>0</v>
      </c>
      <c r="F222" s="85">
        <v>0</v>
      </c>
      <c r="G222" s="77" t="e">
        <f t="shared" si="25"/>
        <v>#DIV/0!</v>
      </c>
    </row>
    <row r="223" spans="1:7" ht="15" customHeight="1" x14ac:dyDescent="0.25">
      <c r="A223" s="82" t="s">
        <v>328</v>
      </c>
      <c r="B223" s="82" t="s">
        <v>41</v>
      </c>
      <c r="C223" s="83" t="s">
        <v>329</v>
      </c>
      <c r="D223" s="84">
        <v>200</v>
      </c>
      <c r="E223" s="84">
        <v>200</v>
      </c>
      <c r="F223" s="85">
        <v>0</v>
      </c>
      <c r="G223" s="77">
        <f t="shared" si="25"/>
        <v>0</v>
      </c>
    </row>
    <row r="224" spans="1:7" ht="15" customHeight="1" x14ac:dyDescent="0.25">
      <c r="A224" s="82" t="s">
        <v>330</v>
      </c>
      <c r="B224" s="82" t="s">
        <v>45</v>
      </c>
      <c r="C224" s="83" t="s">
        <v>193</v>
      </c>
      <c r="D224" s="84">
        <v>0</v>
      </c>
      <c r="E224" s="84">
        <v>0</v>
      </c>
      <c r="F224" s="85">
        <v>0</v>
      </c>
      <c r="G224" s="77" t="e">
        <f t="shared" si="25"/>
        <v>#DIV/0!</v>
      </c>
    </row>
    <row r="225" spans="1:7" ht="15" customHeight="1" x14ac:dyDescent="0.25">
      <c r="A225" s="82" t="s">
        <v>331</v>
      </c>
      <c r="B225" s="82" t="s">
        <v>45</v>
      </c>
      <c r="C225" s="83" t="s">
        <v>195</v>
      </c>
      <c r="D225" s="84">
        <v>0</v>
      </c>
      <c r="E225" s="84">
        <v>0</v>
      </c>
      <c r="F225" s="85">
        <v>0</v>
      </c>
      <c r="G225" s="77" t="e">
        <f t="shared" si="25"/>
        <v>#DIV/0!</v>
      </c>
    </row>
    <row r="226" spans="1:7" ht="15" customHeight="1" x14ac:dyDescent="0.25">
      <c r="A226" s="82" t="s">
        <v>332</v>
      </c>
      <c r="B226" s="82" t="s">
        <v>47</v>
      </c>
      <c r="C226" s="83" t="s">
        <v>301</v>
      </c>
      <c r="D226" s="84">
        <v>0</v>
      </c>
      <c r="E226" s="84">
        <v>0</v>
      </c>
      <c r="F226" s="85">
        <v>0</v>
      </c>
      <c r="G226" s="77" t="e">
        <f t="shared" ref="G226:G232" si="31">F226/E226*100</f>
        <v>#DIV/0!</v>
      </c>
    </row>
    <row r="227" spans="1:7" ht="15" customHeight="1" x14ac:dyDescent="0.25">
      <c r="A227" s="82" t="s">
        <v>333</v>
      </c>
      <c r="B227" s="82" t="s">
        <v>49</v>
      </c>
      <c r="C227" s="83" t="s">
        <v>181</v>
      </c>
      <c r="D227" s="84">
        <v>100</v>
      </c>
      <c r="E227" s="84">
        <v>100</v>
      </c>
      <c r="F227" s="85">
        <v>0</v>
      </c>
      <c r="G227" s="77">
        <f t="shared" si="31"/>
        <v>0</v>
      </c>
    </row>
    <row r="228" spans="1:7" ht="15" customHeight="1" x14ac:dyDescent="0.25">
      <c r="A228" s="82" t="s">
        <v>334</v>
      </c>
      <c r="B228" s="82" t="s">
        <v>51</v>
      </c>
      <c r="C228" s="83" t="s">
        <v>52</v>
      </c>
      <c r="D228" s="84">
        <v>0</v>
      </c>
      <c r="E228" s="84">
        <v>0</v>
      </c>
      <c r="F228" s="85">
        <v>0</v>
      </c>
      <c r="G228" s="77" t="e">
        <f t="shared" si="31"/>
        <v>#DIV/0!</v>
      </c>
    </row>
    <row r="229" spans="1:7" ht="15" customHeight="1" x14ac:dyDescent="0.25">
      <c r="A229" s="82"/>
      <c r="B229" s="176">
        <v>323</v>
      </c>
      <c r="C229" s="60" t="s">
        <v>54</v>
      </c>
      <c r="D229" s="160">
        <f>D230</f>
        <v>0</v>
      </c>
      <c r="E229" s="160">
        <f>E230</f>
        <v>0</v>
      </c>
      <c r="F229" s="160">
        <f>F230</f>
        <v>0</v>
      </c>
      <c r="G229" s="77" t="e">
        <f t="shared" si="31"/>
        <v>#DIV/0!</v>
      </c>
    </row>
    <row r="230" spans="1:7" ht="15" customHeight="1" x14ac:dyDescent="0.25">
      <c r="A230" s="82"/>
      <c r="B230" s="82">
        <v>3234</v>
      </c>
      <c r="C230" s="92" t="s">
        <v>62</v>
      </c>
      <c r="D230" s="84">
        <v>0</v>
      </c>
      <c r="E230" s="84">
        <v>0</v>
      </c>
      <c r="F230" s="85"/>
      <c r="G230" s="77" t="e">
        <f t="shared" si="31"/>
        <v>#DIV/0!</v>
      </c>
    </row>
    <row r="231" spans="1:7" ht="15" customHeight="1" x14ac:dyDescent="0.25">
      <c r="A231" s="82"/>
      <c r="B231" s="176">
        <v>329</v>
      </c>
      <c r="C231" s="60" t="s">
        <v>72</v>
      </c>
      <c r="D231" s="160">
        <f>D232</f>
        <v>0</v>
      </c>
      <c r="E231" s="160">
        <f>E232</f>
        <v>0</v>
      </c>
      <c r="F231" s="160">
        <f>F232</f>
        <v>0</v>
      </c>
      <c r="G231" s="77" t="e">
        <f t="shared" si="31"/>
        <v>#DIV/0!</v>
      </c>
    </row>
    <row r="232" spans="1:7" ht="15" customHeight="1" x14ac:dyDescent="0.25">
      <c r="A232" s="82"/>
      <c r="B232" s="82">
        <v>3299</v>
      </c>
      <c r="C232" s="92" t="s">
        <v>72</v>
      </c>
      <c r="D232" s="84">
        <v>0</v>
      </c>
      <c r="E232" s="84">
        <v>0</v>
      </c>
      <c r="F232" s="85"/>
      <c r="G232" s="77" t="e">
        <f t="shared" si="31"/>
        <v>#DIV/0!</v>
      </c>
    </row>
    <row r="233" spans="1:7" ht="15" customHeight="1" x14ac:dyDescent="0.25">
      <c r="A233" s="94"/>
      <c r="B233" s="94"/>
      <c r="C233" s="95"/>
      <c r="D233" s="95"/>
      <c r="E233" s="96"/>
      <c r="F233" s="97"/>
      <c r="G233" s="96"/>
    </row>
  </sheetData>
  <mergeCells count="2">
    <mergeCell ref="A7:G7"/>
    <mergeCell ref="A8:G8"/>
  </mergeCells>
  <phoneticPr fontId="16" type="noConversion"/>
  <pageMargins left="0.31496062992125984" right="0.31496062992125984" top="0.55118110236220474" bottom="0.55118110236220474" header="0.31496062992125984" footer="0.31496062992125984"/>
  <pageSetup paperSize="9" orientation="landscape" verticalDpi="599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workbookViewId="0">
      <selection activeCell="P19" sqref="P19"/>
    </sheetView>
  </sheetViews>
  <sheetFormatPr defaultRowHeight="15" x14ac:dyDescent="0.25"/>
  <cols>
    <col min="5" max="5" width="7" customWidth="1"/>
    <col min="6" max="6" width="7.42578125" customWidth="1"/>
    <col min="7" max="7" width="5.7109375" customWidth="1"/>
    <col min="8" max="8" width="5" customWidth="1"/>
    <col min="9" max="9" width="6.42578125" customWidth="1"/>
    <col min="10" max="10" width="6.28515625" customWidth="1"/>
    <col min="11" max="11" width="5.5703125" customWidth="1"/>
    <col min="12" max="12" width="5.140625" customWidth="1"/>
    <col min="13" max="16" width="10.85546875" customWidth="1"/>
    <col min="17" max="17" width="7.85546875" customWidth="1"/>
    <col min="18" max="18" width="8" customWidth="1"/>
  </cols>
  <sheetData>
    <row r="1" spans="1:18" x14ac:dyDescent="0.25">
      <c r="A1" s="63" t="s">
        <v>104</v>
      </c>
    </row>
    <row r="2" spans="1:18" x14ac:dyDescent="0.25">
      <c r="A2" s="63" t="s">
        <v>337</v>
      </c>
    </row>
    <row r="3" spans="1:18" x14ac:dyDescent="0.25">
      <c r="A3" s="63" t="s">
        <v>338</v>
      </c>
    </row>
    <row r="4" spans="1:18" x14ac:dyDescent="0.25">
      <c r="A4" s="63" t="s">
        <v>339</v>
      </c>
    </row>
    <row r="5" spans="1:18" x14ac:dyDescent="0.25">
      <c r="A5" s="63"/>
    </row>
    <row r="7" spans="1:18" x14ac:dyDescent="0.25">
      <c r="A7" s="235" t="s">
        <v>446</v>
      </c>
      <c r="B7" s="235"/>
      <c r="C7" s="235"/>
      <c r="D7" s="235"/>
      <c r="E7" s="235"/>
      <c r="F7" s="235"/>
      <c r="G7" s="235"/>
      <c r="H7" s="235"/>
      <c r="I7" s="235"/>
      <c r="J7" s="235"/>
      <c r="K7" s="235"/>
      <c r="L7" s="235"/>
      <c r="M7" s="235"/>
      <c r="N7" s="235"/>
      <c r="O7" s="235"/>
      <c r="P7" s="235"/>
      <c r="Q7" s="235"/>
      <c r="R7" s="235"/>
    </row>
    <row r="8" spans="1:18" x14ac:dyDescent="0.25">
      <c r="A8" s="236" t="s">
        <v>447</v>
      </c>
      <c r="B8" s="236"/>
      <c r="C8" s="236"/>
      <c r="D8" s="236"/>
      <c r="E8" s="236"/>
      <c r="F8" s="236"/>
      <c r="G8" s="236"/>
      <c r="H8" s="236"/>
      <c r="I8" s="236"/>
      <c r="J8" s="236"/>
      <c r="K8" s="236"/>
      <c r="L8" s="236"/>
      <c r="M8" s="236"/>
      <c r="N8" s="236"/>
      <c r="O8" s="236"/>
      <c r="P8" s="236"/>
      <c r="Q8" s="236"/>
      <c r="R8" s="236"/>
    </row>
    <row r="9" spans="1:18" x14ac:dyDescent="0.25">
      <c r="A9" s="245" t="s">
        <v>0</v>
      </c>
      <c r="B9" s="245"/>
      <c r="C9" s="245"/>
      <c r="D9" s="245"/>
      <c r="E9" s="245"/>
      <c r="F9" s="245"/>
      <c r="G9" s="245"/>
      <c r="H9" s="245"/>
      <c r="I9" s="245"/>
      <c r="J9" s="245"/>
      <c r="K9" s="245"/>
      <c r="L9" s="245"/>
      <c r="M9" s="245"/>
      <c r="N9" s="245"/>
      <c r="O9" s="245"/>
      <c r="P9" s="245"/>
      <c r="Q9" s="245"/>
      <c r="R9" s="245"/>
    </row>
    <row r="10" spans="1:18" ht="24.75" x14ac:dyDescent="0.25">
      <c r="A10" s="246" t="s">
        <v>150</v>
      </c>
      <c r="B10" s="247"/>
      <c r="C10" s="247"/>
      <c r="D10" s="247"/>
      <c r="E10" s="247"/>
      <c r="F10" s="247"/>
      <c r="G10" s="247"/>
      <c r="H10" s="247"/>
      <c r="I10" s="247"/>
      <c r="J10" s="247"/>
      <c r="K10" s="247"/>
      <c r="L10" s="248"/>
      <c r="M10" s="199" t="s">
        <v>426</v>
      </c>
      <c r="N10" s="200" t="s">
        <v>422</v>
      </c>
      <c r="O10" s="200" t="s">
        <v>423</v>
      </c>
      <c r="P10" s="200" t="s">
        <v>424</v>
      </c>
      <c r="Q10" s="200" t="s">
        <v>392</v>
      </c>
      <c r="R10" s="199" t="s">
        <v>393</v>
      </c>
    </row>
    <row r="11" spans="1:18" x14ac:dyDescent="0.25">
      <c r="A11" s="249" t="s">
        <v>151</v>
      </c>
      <c r="B11" s="250"/>
      <c r="C11" s="250"/>
      <c r="D11" s="250"/>
      <c r="E11" s="250"/>
      <c r="F11" s="250"/>
      <c r="G11" s="250"/>
      <c r="H11" s="250"/>
      <c r="I11" s="250"/>
      <c r="J11" s="250"/>
      <c r="K11" s="250"/>
      <c r="L11" s="251"/>
      <c r="M11" s="201" t="s">
        <v>130</v>
      </c>
      <c r="N11" s="201" t="s">
        <v>131</v>
      </c>
      <c r="O11" s="201">
        <v>3</v>
      </c>
      <c r="P11" s="201">
        <v>4</v>
      </c>
      <c r="Q11" s="201">
        <v>5</v>
      </c>
      <c r="R11" s="201">
        <v>6</v>
      </c>
    </row>
    <row r="12" spans="1:18" x14ac:dyDescent="0.25">
      <c r="A12" s="242" t="s">
        <v>152</v>
      </c>
      <c r="B12" s="243"/>
      <c r="C12" s="243"/>
      <c r="D12" s="243"/>
      <c r="E12" s="243"/>
      <c r="F12" s="243"/>
      <c r="G12" s="243"/>
      <c r="H12" s="243"/>
      <c r="I12" s="243"/>
      <c r="J12" s="243"/>
      <c r="K12" s="243"/>
      <c r="L12" s="244"/>
      <c r="M12" s="130">
        <f>M13</f>
        <v>0</v>
      </c>
      <c r="N12" s="130">
        <f t="shared" ref="N12:P14" si="0">N13</f>
        <v>0</v>
      </c>
      <c r="O12" s="130">
        <f t="shared" si="0"/>
        <v>0</v>
      </c>
      <c r="P12" s="130">
        <f t="shared" si="0"/>
        <v>0</v>
      </c>
      <c r="Q12" s="135" t="e">
        <f>P12/M12*100</f>
        <v>#DIV/0!</v>
      </c>
      <c r="R12" s="135" t="e">
        <f>P12/O12*100</f>
        <v>#DIV/0!</v>
      </c>
    </row>
    <row r="13" spans="1:18" x14ac:dyDescent="0.25">
      <c r="A13" s="242" t="s">
        <v>153</v>
      </c>
      <c r="B13" s="243"/>
      <c r="C13" s="243"/>
      <c r="D13" s="243"/>
      <c r="E13" s="243"/>
      <c r="F13" s="243"/>
      <c r="G13" s="243"/>
      <c r="H13" s="243"/>
      <c r="I13" s="243"/>
      <c r="J13" s="243"/>
      <c r="K13" s="243"/>
      <c r="L13" s="244"/>
      <c r="M13" s="130">
        <f>M14</f>
        <v>0</v>
      </c>
      <c r="N13" s="130">
        <f t="shared" si="0"/>
        <v>0</v>
      </c>
      <c r="O13" s="130">
        <f t="shared" si="0"/>
        <v>0</v>
      </c>
      <c r="P13" s="130">
        <f t="shared" si="0"/>
        <v>0</v>
      </c>
      <c r="Q13" s="135" t="e">
        <f t="shared" ref="Q13:Q19" si="1">P13/M13*100</f>
        <v>#DIV/0!</v>
      </c>
      <c r="R13" s="135" t="e">
        <f t="shared" ref="R13:R19" si="2">P13/O13*100</f>
        <v>#DIV/0!</v>
      </c>
    </row>
    <row r="14" spans="1:18" x14ac:dyDescent="0.25">
      <c r="A14" s="242" t="s">
        <v>154</v>
      </c>
      <c r="B14" s="243"/>
      <c r="C14" s="243"/>
      <c r="D14" s="243"/>
      <c r="E14" s="243"/>
      <c r="F14" s="243"/>
      <c r="G14" s="243"/>
      <c r="H14" s="243"/>
      <c r="I14" s="243"/>
      <c r="J14" s="243"/>
      <c r="K14" s="243"/>
      <c r="L14" s="244"/>
      <c r="M14" s="130">
        <f>M15</f>
        <v>0</v>
      </c>
      <c r="N14" s="130">
        <f t="shared" si="0"/>
        <v>0</v>
      </c>
      <c r="O14" s="130">
        <f t="shared" si="0"/>
        <v>0</v>
      </c>
      <c r="P14" s="130">
        <f t="shared" si="0"/>
        <v>0</v>
      </c>
      <c r="Q14" s="135" t="e">
        <f t="shared" si="1"/>
        <v>#DIV/0!</v>
      </c>
      <c r="R14" s="135" t="e">
        <f t="shared" si="2"/>
        <v>#DIV/0!</v>
      </c>
    </row>
    <row r="15" spans="1:18" x14ac:dyDescent="0.25">
      <c r="A15" s="239" t="s">
        <v>155</v>
      </c>
      <c r="B15" s="240"/>
      <c r="C15" s="240"/>
      <c r="D15" s="240"/>
      <c r="E15" s="240"/>
      <c r="F15" s="240"/>
      <c r="G15" s="240"/>
      <c r="H15" s="240"/>
      <c r="I15" s="240"/>
      <c r="J15" s="240"/>
      <c r="K15" s="240"/>
      <c r="L15" s="241"/>
      <c r="M15" s="202">
        <v>0</v>
      </c>
      <c r="N15" s="202">
        <v>0</v>
      </c>
      <c r="O15" s="202">
        <v>0</v>
      </c>
      <c r="P15" s="202">
        <v>0</v>
      </c>
      <c r="Q15" s="135" t="e">
        <f t="shared" si="1"/>
        <v>#DIV/0!</v>
      </c>
      <c r="R15" s="135" t="e">
        <f t="shared" si="2"/>
        <v>#DIV/0!</v>
      </c>
    </row>
    <row r="16" spans="1:18" x14ac:dyDescent="0.25">
      <c r="A16" s="242" t="s">
        <v>156</v>
      </c>
      <c r="B16" s="243"/>
      <c r="C16" s="243"/>
      <c r="D16" s="243"/>
      <c r="E16" s="243"/>
      <c r="F16" s="243"/>
      <c r="G16" s="243"/>
      <c r="H16" s="243"/>
      <c r="I16" s="243"/>
      <c r="J16" s="243"/>
      <c r="K16" s="243"/>
      <c r="L16" s="244"/>
      <c r="M16" s="130">
        <f>M17</f>
        <v>4424.04</v>
      </c>
      <c r="N16" s="130">
        <f t="shared" ref="N16:P18" si="3">N17</f>
        <v>0</v>
      </c>
      <c r="O16" s="130">
        <f t="shared" si="3"/>
        <v>0</v>
      </c>
      <c r="P16" s="130">
        <f t="shared" si="3"/>
        <v>0</v>
      </c>
      <c r="Q16" s="135">
        <f t="shared" si="1"/>
        <v>0</v>
      </c>
      <c r="R16" s="135" t="e">
        <f t="shared" si="2"/>
        <v>#DIV/0!</v>
      </c>
    </row>
    <row r="17" spans="1:18" x14ac:dyDescent="0.25">
      <c r="A17" s="242" t="s">
        <v>157</v>
      </c>
      <c r="B17" s="243"/>
      <c r="C17" s="243"/>
      <c r="D17" s="243"/>
      <c r="E17" s="243"/>
      <c r="F17" s="243"/>
      <c r="G17" s="243"/>
      <c r="H17" s="243"/>
      <c r="I17" s="243"/>
      <c r="J17" s="243"/>
      <c r="K17" s="243"/>
      <c r="L17" s="244"/>
      <c r="M17" s="130">
        <f>M18</f>
        <v>4424.04</v>
      </c>
      <c r="N17" s="130">
        <f t="shared" si="3"/>
        <v>0</v>
      </c>
      <c r="O17" s="130">
        <f t="shared" si="3"/>
        <v>0</v>
      </c>
      <c r="P17" s="130">
        <f t="shared" si="3"/>
        <v>0</v>
      </c>
      <c r="Q17" s="135">
        <f t="shared" si="1"/>
        <v>0</v>
      </c>
      <c r="R17" s="135" t="e">
        <f t="shared" si="2"/>
        <v>#DIV/0!</v>
      </c>
    </row>
    <row r="18" spans="1:18" x14ac:dyDescent="0.25">
      <c r="A18" s="242" t="s">
        <v>158</v>
      </c>
      <c r="B18" s="243"/>
      <c r="C18" s="243"/>
      <c r="D18" s="243"/>
      <c r="E18" s="243"/>
      <c r="F18" s="243"/>
      <c r="G18" s="243"/>
      <c r="H18" s="243"/>
      <c r="I18" s="243"/>
      <c r="J18" s="243"/>
      <c r="K18" s="243"/>
      <c r="L18" s="244"/>
      <c r="M18" s="130">
        <f>M19</f>
        <v>4424.04</v>
      </c>
      <c r="N18" s="130">
        <f t="shared" si="3"/>
        <v>0</v>
      </c>
      <c r="O18" s="130">
        <f t="shared" si="3"/>
        <v>0</v>
      </c>
      <c r="P18" s="130">
        <f t="shared" si="3"/>
        <v>0</v>
      </c>
      <c r="Q18" s="135">
        <f t="shared" si="1"/>
        <v>0</v>
      </c>
      <c r="R18" s="135" t="e">
        <f t="shared" si="2"/>
        <v>#DIV/0!</v>
      </c>
    </row>
    <row r="19" spans="1:18" x14ac:dyDescent="0.25">
      <c r="A19" s="239" t="s">
        <v>159</v>
      </c>
      <c r="B19" s="240"/>
      <c r="C19" s="240"/>
      <c r="D19" s="240"/>
      <c r="E19" s="240"/>
      <c r="F19" s="240"/>
      <c r="G19" s="240"/>
      <c r="H19" s="240"/>
      <c r="I19" s="240"/>
      <c r="J19" s="240"/>
      <c r="K19" s="240"/>
      <c r="L19" s="241"/>
      <c r="M19" s="202">
        <v>4424.04</v>
      </c>
      <c r="N19" s="202">
        <v>0</v>
      </c>
      <c r="O19" s="202">
        <v>0</v>
      </c>
      <c r="P19" s="202">
        <v>0</v>
      </c>
      <c r="Q19" s="135">
        <f t="shared" si="1"/>
        <v>0</v>
      </c>
      <c r="R19" s="135" t="e">
        <f t="shared" si="2"/>
        <v>#DIV/0!</v>
      </c>
    </row>
    <row r="31" spans="1:18" x14ac:dyDescent="0.25">
      <c r="M31" s="63" t="s">
        <v>105</v>
      </c>
    </row>
  </sheetData>
  <mergeCells count="13">
    <mergeCell ref="A19:L19"/>
    <mergeCell ref="A18:L18"/>
    <mergeCell ref="A17:L17"/>
    <mergeCell ref="A16:L16"/>
    <mergeCell ref="A7:R7"/>
    <mergeCell ref="A8:R8"/>
    <mergeCell ref="A9:R9"/>
    <mergeCell ref="A10:L10"/>
    <mergeCell ref="A15:L15"/>
    <mergeCell ref="A14:L14"/>
    <mergeCell ref="A13:L13"/>
    <mergeCell ref="A12:L12"/>
    <mergeCell ref="A11:L11"/>
  </mergeCells>
  <pageMargins left="0.11811023622047245" right="0.11811023622047245" top="0.74803149606299213" bottom="0.74803149606299213" header="0.31496062992125984" footer="0.31496062992125984"/>
  <pageSetup paperSize="9" orientation="landscape" verticalDpi="599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workbookViewId="0">
      <selection activeCell="A14" sqref="A14:I14"/>
    </sheetView>
  </sheetViews>
  <sheetFormatPr defaultRowHeight="15" x14ac:dyDescent="0.25"/>
  <cols>
    <col min="4" max="8" width="7.5703125" customWidth="1"/>
    <col min="9" max="9" width="6.5703125" customWidth="1"/>
    <col min="10" max="13" width="12.5703125" customWidth="1"/>
    <col min="14" max="15" width="8.85546875" customWidth="1"/>
  </cols>
  <sheetData>
    <row r="1" spans="1:15" x14ac:dyDescent="0.25">
      <c r="A1" s="63" t="s">
        <v>104</v>
      </c>
    </row>
    <row r="2" spans="1:15" x14ac:dyDescent="0.25">
      <c r="A2" s="63" t="s">
        <v>337</v>
      </c>
    </row>
    <row r="3" spans="1:15" x14ac:dyDescent="0.25">
      <c r="A3" s="63" t="s">
        <v>338</v>
      </c>
    </row>
    <row r="4" spans="1:15" x14ac:dyDescent="0.25">
      <c r="A4" s="63" t="s">
        <v>339</v>
      </c>
    </row>
    <row r="6" spans="1:15" x14ac:dyDescent="0.25">
      <c r="A6" s="235" t="s">
        <v>448</v>
      </c>
      <c r="B6" s="235"/>
      <c r="C6" s="235"/>
      <c r="D6" s="235"/>
      <c r="E6" s="235"/>
      <c r="F6" s="235"/>
      <c r="G6" s="235"/>
      <c r="H6" s="235"/>
      <c r="I6" s="235"/>
      <c r="J6" s="235"/>
      <c r="K6" s="235"/>
      <c r="L6" s="235"/>
      <c r="M6" s="235"/>
      <c r="N6" s="235"/>
      <c r="O6" s="235"/>
    </row>
    <row r="7" spans="1:15" x14ac:dyDescent="0.25">
      <c r="A7" s="236" t="s">
        <v>449</v>
      </c>
      <c r="B7" s="236"/>
      <c r="C7" s="236"/>
      <c r="D7" s="236"/>
      <c r="E7" s="236"/>
      <c r="F7" s="236"/>
      <c r="G7" s="236"/>
      <c r="H7" s="236"/>
      <c r="I7" s="236"/>
      <c r="J7" s="236"/>
      <c r="K7" s="236"/>
      <c r="L7" s="236"/>
      <c r="M7" s="236"/>
      <c r="N7" s="236"/>
      <c r="O7" s="236"/>
    </row>
    <row r="8" spans="1:15" x14ac:dyDescent="0.25">
      <c r="A8" s="256" t="s">
        <v>0</v>
      </c>
      <c r="B8" s="257"/>
      <c r="C8" s="257"/>
      <c r="D8" s="257"/>
      <c r="E8" s="257"/>
      <c r="F8" s="257"/>
      <c r="G8" s="257"/>
      <c r="H8" s="257"/>
      <c r="I8" s="257"/>
      <c r="J8" s="257"/>
      <c r="K8" s="257"/>
      <c r="L8" s="257"/>
      <c r="M8" s="257"/>
      <c r="N8" s="257"/>
      <c r="O8" s="257"/>
    </row>
    <row r="9" spans="1:15" x14ac:dyDescent="0.25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</row>
    <row r="10" spans="1:15" x14ac:dyDescent="0.25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</row>
    <row r="11" spans="1:15" ht="26.25" x14ac:dyDescent="0.25">
      <c r="A11" s="258" t="s">
        <v>128</v>
      </c>
      <c r="B11" s="259"/>
      <c r="C11" s="259"/>
      <c r="D11" s="259"/>
      <c r="E11" s="259"/>
      <c r="F11" s="259"/>
      <c r="G11" s="259"/>
      <c r="H11" s="259"/>
      <c r="I11" s="259"/>
      <c r="J11" s="146" t="s">
        <v>426</v>
      </c>
      <c r="K11" s="145" t="s">
        <v>450</v>
      </c>
      <c r="L11" s="145" t="s">
        <v>423</v>
      </c>
      <c r="M11" s="145" t="s">
        <v>424</v>
      </c>
      <c r="N11" s="145" t="s">
        <v>392</v>
      </c>
      <c r="O11" s="146" t="s">
        <v>393</v>
      </c>
    </row>
    <row r="12" spans="1:15" x14ac:dyDescent="0.25">
      <c r="A12" s="262" t="s">
        <v>151</v>
      </c>
      <c r="B12" s="263"/>
      <c r="C12" s="263"/>
      <c r="D12" s="263"/>
      <c r="E12" s="263"/>
      <c r="F12" s="263"/>
      <c r="G12" s="263"/>
      <c r="H12" s="263"/>
      <c r="I12" s="263"/>
      <c r="J12" s="198" t="s">
        <v>130</v>
      </c>
      <c r="K12" s="198" t="s">
        <v>131</v>
      </c>
      <c r="L12" s="198">
        <v>3</v>
      </c>
      <c r="M12" s="198">
        <v>4</v>
      </c>
      <c r="N12" s="198">
        <v>5</v>
      </c>
      <c r="O12" s="198">
        <v>6</v>
      </c>
    </row>
    <row r="13" spans="1:15" x14ac:dyDescent="0.25">
      <c r="A13" s="260" t="s">
        <v>160</v>
      </c>
      <c r="B13" s="261"/>
      <c r="C13" s="261"/>
      <c r="D13" s="261"/>
      <c r="E13" s="261"/>
      <c r="F13" s="261"/>
      <c r="G13" s="261"/>
      <c r="H13" s="261"/>
      <c r="I13" s="261"/>
      <c r="J13" s="203">
        <f>J14</f>
        <v>0</v>
      </c>
      <c r="K13" s="203">
        <f t="shared" ref="K13:M14" si="0">K14</f>
        <v>0</v>
      </c>
      <c r="L13" s="203">
        <f t="shared" si="0"/>
        <v>0</v>
      </c>
      <c r="M13" s="203">
        <f t="shared" si="0"/>
        <v>0</v>
      </c>
      <c r="N13" s="204" t="e">
        <f>M13/J13*100</f>
        <v>#DIV/0!</v>
      </c>
      <c r="O13" s="204" t="e">
        <f>M13/L13*100</f>
        <v>#DIV/0!</v>
      </c>
    </row>
    <row r="14" spans="1:15" x14ac:dyDescent="0.25">
      <c r="A14" s="254" t="s">
        <v>161</v>
      </c>
      <c r="B14" s="255"/>
      <c r="C14" s="255"/>
      <c r="D14" s="255"/>
      <c r="E14" s="255"/>
      <c r="F14" s="255"/>
      <c r="G14" s="255"/>
      <c r="H14" s="255"/>
      <c r="I14" s="255"/>
      <c r="J14" s="75">
        <f>J15</f>
        <v>0</v>
      </c>
      <c r="K14" s="75">
        <f t="shared" si="0"/>
        <v>0</v>
      </c>
      <c r="L14" s="75">
        <f t="shared" si="0"/>
        <v>0</v>
      </c>
      <c r="M14" s="75">
        <f t="shared" si="0"/>
        <v>0</v>
      </c>
      <c r="N14" s="204" t="e">
        <f t="shared" ref="N14:N18" si="1">M14/J14*100</f>
        <v>#DIV/0!</v>
      </c>
      <c r="O14" s="204" t="e">
        <f t="shared" ref="O14:O18" si="2">M14/L14*100</f>
        <v>#DIV/0!</v>
      </c>
    </row>
    <row r="15" spans="1:15" x14ac:dyDescent="0.25">
      <c r="A15" s="252" t="s">
        <v>162</v>
      </c>
      <c r="B15" s="253"/>
      <c r="C15" s="253"/>
      <c r="D15" s="253"/>
      <c r="E15" s="253"/>
      <c r="F15" s="253"/>
      <c r="G15" s="253"/>
      <c r="H15" s="253"/>
      <c r="I15" s="253"/>
      <c r="J15" s="76">
        <v>0</v>
      </c>
      <c r="K15" s="76">
        <v>0</v>
      </c>
      <c r="L15" s="76">
        <v>0</v>
      </c>
      <c r="M15" s="76">
        <v>0</v>
      </c>
      <c r="N15" s="204" t="e">
        <f t="shared" si="1"/>
        <v>#DIV/0!</v>
      </c>
      <c r="O15" s="204" t="e">
        <f t="shared" si="2"/>
        <v>#DIV/0!</v>
      </c>
    </row>
    <row r="16" spans="1:15" x14ac:dyDescent="0.25">
      <c r="A16" s="260" t="s">
        <v>163</v>
      </c>
      <c r="B16" s="261"/>
      <c r="C16" s="261"/>
      <c r="D16" s="261"/>
      <c r="E16" s="261"/>
      <c r="F16" s="261"/>
      <c r="G16" s="261"/>
      <c r="H16" s="261"/>
      <c r="I16" s="261"/>
      <c r="J16" s="203">
        <f>J17</f>
        <v>4424.04</v>
      </c>
      <c r="K16" s="203">
        <f t="shared" ref="K16:M17" si="3">K17</f>
        <v>0</v>
      </c>
      <c r="L16" s="203">
        <f t="shared" si="3"/>
        <v>0</v>
      </c>
      <c r="M16" s="203">
        <f t="shared" si="3"/>
        <v>0</v>
      </c>
      <c r="N16" s="204">
        <f t="shared" si="1"/>
        <v>0</v>
      </c>
      <c r="O16" s="204" t="e">
        <f t="shared" si="2"/>
        <v>#DIV/0!</v>
      </c>
    </row>
    <row r="17" spans="1:15" x14ac:dyDescent="0.25">
      <c r="A17" s="254" t="s">
        <v>164</v>
      </c>
      <c r="B17" s="255"/>
      <c r="C17" s="255"/>
      <c r="D17" s="255"/>
      <c r="E17" s="255"/>
      <c r="F17" s="255"/>
      <c r="G17" s="255"/>
      <c r="H17" s="255"/>
      <c r="I17" s="255"/>
      <c r="J17" s="75">
        <f>J18</f>
        <v>4424.04</v>
      </c>
      <c r="K17" s="75">
        <f t="shared" si="3"/>
        <v>0</v>
      </c>
      <c r="L17" s="75">
        <f t="shared" si="3"/>
        <v>0</v>
      </c>
      <c r="M17" s="75">
        <f t="shared" si="3"/>
        <v>0</v>
      </c>
      <c r="N17" s="204">
        <f t="shared" si="1"/>
        <v>0</v>
      </c>
      <c r="O17" s="204" t="e">
        <f t="shared" si="2"/>
        <v>#DIV/0!</v>
      </c>
    </row>
    <row r="18" spans="1:15" x14ac:dyDescent="0.25">
      <c r="A18" s="252" t="s">
        <v>165</v>
      </c>
      <c r="B18" s="253"/>
      <c r="C18" s="253"/>
      <c r="D18" s="253"/>
      <c r="E18" s="253"/>
      <c r="F18" s="253"/>
      <c r="G18" s="253"/>
      <c r="H18" s="253"/>
      <c r="I18" s="253"/>
      <c r="J18" s="76">
        <v>4424.04</v>
      </c>
      <c r="K18" s="76">
        <v>0</v>
      </c>
      <c r="L18" s="76">
        <v>0</v>
      </c>
      <c r="M18" s="76">
        <v>0</v>
      </c>
      <c r="N18" s="204">
        <f t="shared" si="1"/>
        <v>0</v>
      </c>
      <c r="O18" s="204" t="e">
        <f t="shared" si="2"/>
        <v>#DIV/0!</v>
      </c>
    </row>
    <row r="24" spans="1:15" x14ac:dyDescent="0.25">
      <c r="L24" s="63" t="s">
        <v>105</v>
      </c>
    </row>
  </sheetData>
  <mergeCells count="11">
    <mergeCell ref="A18:I18"/>
    <mergeCell ref="A17:I17"/>
    <mergeCell ref="A6:O6"/>
    <mergeCell ref="A7:O7"/>
    <mergeCell ref="A8:O8"/>
    <mergeCell ref="A11:I11"/>
    <mergeCell ref="A16:I16"/>
    <mergeCell ref="A15:I15"/>
    <mergeCell ref="A14:I14"/>
    <mergeCell ref="A13:I13"/>
    <mergeCell ref="A12:I12"/>
  </mergeCells>
  <pageMargins left="0.31496062992125984" right="0.31496062992125984" top="0.74803149606299213" bottom="0.74803149606299213" header="0.31496062992125984" footer="0.31496062992125984"/>
  <pageSetup paperSize="9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7</vt:i4>
      </vt:variant>
      <vt:variant>
        <vt:lpstr>Imenovani rasponi</vt:lpstr>
      </vt:variant>
      <vt:variant>
        <vt:i4>1</vt:i4>
      </vt:variant>
    </vt:vector>
  </HeadingPairs>
  <TitlesOfParts>
    <vt:vector size="8" baseType="lpstr">
      <vt:lpstr>Izvj. o izvrš. FP - Opći dio</vt:lpstr>
      <vt:lpstr>Izvj. o izvrš. FP prema ekonoms</vt:lpstr>
      <vt:lpstr>Prihodi i rashodi prema izvorim</vt:lpstr>
      <vt:lpstr>Rashodi prema funkc. klas.</vt:lpstr>
      <vt:lpstr>Izvrš-po prog; izv.fin; ek.klas</vt:lpstr>
      <vt:lpstr>Račun zad-financ. prema ekonom</vt:lpstr>
      <vt:lpstr>Račun zad-financ. prema izvori</vt:lpstr>
      <vt:lpstr>'Izvj. o izvrš. FP prema ekonoms'!Ispis_naslova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Korisnik</cp:lastModifiedBy>
  <cp:lastPrinted>2026-03-23T09:09:36Z</cp:lastPrinted>
  <dcterms:modified xsi:type="dcterms:W3CDTF">2026-03-30T12:30:19Z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