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FINANCISKI  IZVJEŠTAJI, PLANOVI I REBALANSI\2026. GOD\IZVRŠENJE FINANCIJSKOG PLANA\30.06.2026\"/>
    </mc:Choice>
  </mc:AlternateContent>
  <xr:revisionPtr revIDLastSave="0" documentId="13_ncr:1_{E2EF4EA4-7DC5-4441-BCFC-317EE2A134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j. o izvrš. FP - Opći dio" sheetId="1" r:id="rId1"/>
    <sheet name="Izvj. o izvrš. FP prema ekonoms" sheetId="2" r:id="rId2"/>
    <sheet name="Prihodi i rashodi prema izvorim" sheetId="3" r:id="rId3"/>
    <sheet name="Rashodi prema funkc. klas." sheetId="7" r:id="rId4"/>
    <sheet name="Izvrš-po prog; izv.fin; ek.klas" sheetId="6" r:id="rId5"/>
    <sheet name="Račun zad-financ. prema ekonom" sheetId="4" r:id="rId6"/>
    <sheet name="Račun zad-financ. prema izvori" sheetId="5" r:id="rId7"/>
  </sheets>
  <definedNames>
    <definedName name="_xlnm.Print_Titles" localSheetId="0">'Izvj. o izvrš. FP - Opći dio'!#REF!</definedName>
    <definedName name="_xlnm.Print_Titles" localSheetId="1">'Izvj. o izvrš. FP prema ekonoms'!$1:$6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5" l="1"/>
  <c r="K13" i="5" s="1"/>
  <c r="K17" i="5"/>
  <c r="K16" i="5" s="1"/>
  <c r="P9" i="3"/>
  <c r="C26" i="1"/>
  <c r="D26" i="1"/>
  <c r="E26" i="1"/>
  <c r="G26" i="1"/>
  <c r="E135" i="6"/>
  <c r="E40" i="6"/>
  <c r="E223" i="6"/>
  <c r="E222" i="6" s="1"/>
  <c r="E221" i="6" s="1"/>
  <c r="F224" i="6"/>
  <c r="D223" i="6"/>
  <c r="D222" i="6" s="1"/>
  <c r="D221" i="6" s="1"/>
  <c r="D220" i="6" s="1"/>
  <c r="E216" i="6"/>
  <c r="D216" i="6"/>
  <c r="D135" i="6"/>
  <c r="F137" i="6"/>
  <c r="D40" i="6"/>
  <c r="D25" i="6"/>
  <c r="N16" i="3"/>
  <c r="F26" i="1" l="1"/>
  <c r="F223" i="6"/>
  <c r="E220" i="6"/>
  <c r="F220" i="6" s="1"/>
  <c r="F221" i="6"/>
  <c r="F222" i="6"/>
  <c r="D109" i="6" l="1"/>
  <c r="E109" i="6"/>
  <c r="F113" i="6"/>
  <c r="F44" i="6"/>
  <c r="D43" i="6"/>
  <c r="E43" i="6"/>
  <c r="D47" i="2"/>
  <c r="E47" i="2"/>
  <c r="C47" i="2"/>
  <c r="D94" i="2"/>
  <c r="G94" i="2" s="1"/>
  <c r="E94" i="2"/>
  <c r="C94" i="2"/>
  <c r="G95" i="2"/>
  <c r="F95" i="2"/>
  <c r="M19" i="3"/>
  <c r="F176" i="6"/>
  <c r="D174" i="6"/>
  <c r="E174" i="6"/>
  <c r="F159" i="6"/>
  <c r="D158" i="6"/>
  <c r="E158" i="6"/>
  <c r="F112" i="6"/>
  <c r="F73" i="6"/>
  <c r="D30" i="6"/>
  <c r="E30" i="6"/>
  <c r="F32" i="6"/>
  <c r="D22" i="6"/>
  <c r="E22" i="6"/>
  <c r="F23" i="6"/>
  <c r="F94" i="2" l="1"/>
  <c r="F43" i="6"/>
  <c r="F22" i="6"/>
  <c r="F68" i="2"/>
  <c r="G68" i="2"/>
  <c r="C73" i="2"/>
  <c r="D162" i="6"/>
  <c r="E162" i="6"/>
  <c r="D61" i="6"/>
  <c r="E61" i="6"/>
  <c r="E25" i="6"/>
  <c r="D141" i="6"/>
  <c r="E141" i="6"/>
  <c r="D122" i="6"/>
  <c r="E122" i="6"/>
  <c r="D52" i="6"/>
  <c r="E52" i="6"/>
  <c r="M30" i="3" l="1"/>
  <c r="E42" i="2"/>
  <c r="D42" i="2"/>
  <c r="C42" i="2"/>
  <c r="G44" i="2"/>
  <c r="F44" i="2"/>
  <c r="N15" i="5"/>
  <c r="N18" i="5"/>
  <c r="M15" i="5"/>
  <c r="M18" i="5"/>
  <c r="Q15" i="4"/>
  <c r="Q19" i="4"/>
  <c r="P15" i="4"/>
  <c r="P19" i="4"/>
  <c r="N18" i="4"/>
  <c r="N17" i="4" s="1"/>
  <c r="N16" i="4" s="1"/>
  <c r="N14" i="4"/>
  <c r="N13" i="4" s="1"/>
  <c r="N12" i="4" s="1"/>
  <c r="F17" i="7"/>
  <c r="E17" i="7"/>
  <c r="C16" i="7"/>
  <c r="C15" i="7" s="1"/>
  <c r="C14" i="7" s="1"/>
  <c r="N23" i="3"/>
  <c r="O23" i="3"/>
  <c r="M23" i="3"/>
  <c r="Q11" i="3"/>
  <c r="Q13" i="3"/>
  <c r="Q15" i="3"/>
  <c r="Q18" i="3"/>
  <c r="Q20" i="3"/>
  <c r="Q24" i="3"/>
  <c r="Q25" i="3"/>
  <c r="Q26" i="3"/>
  <c r="Q27" i="3"/>
  <c r="Q29" i="3"/>
  <c r="Q31" i="3"/>
  <c r="Q32" i="3"/>
  <c r="Q33" i="3"/>
  <c r="Q35" i="3"/>
  <c r="Q36" i="3"/>
  <c r="Q38" i="3"/>
  <c r="Q39" i="3"/>
  <c r="P11" i="3"/>
  <c r="P13" i="3"/>
  <c r="P15" i="3"/>
  <c r="P18" i="3"/>
  <c r="P20" i="3"/>
  <c r="P24" i="3"/>
  <c r="P25" i="3"/>
  <c r="P26" i="3"/>
  <c r="P27" i="3"/>
  <c r="P29" i="3"/>
  <c r="P31" i="3"/>
  <c r="P32" i="3"/>
  <c r="P33" i="3"/>
  <c r="P35" i="3"/>
  <c r="P36" i="3"/>
  <c r="P38" i="3"/>
  <c r="P39" i="3"/>
  <c r="N37" i="3"/>
  <c r="N34" i="3"/>
  <c r="N30" i="3"/>
  <c r="N28" i="3"/>
  <c r="N19" i="3"/>
  <c r="N14" i="3"/>
  <c r="N12" i="3"/>
  <c r="N10" i="3"/>
  <c r="F15" i="2"/>
  <c r="F18" i="2"/>
  <c r="F21" i="2"/>
  <c r="F24" i="2"/>
  <c r="F26" i="2"/>
  <c r="F27" i="2"/>
  <c r="F30" i="2"/>
  <c r="F35" i="2"/>
  <c r="F43" i="2"/>
  <c r="F46" i="2"/>
  <c r="F48" i="2"/>
  <c r="F49" i="2"/>
  <c r="F52" i="2"/>
  <c r="F53" i="2"/>
  <c r="F54" i="2"/>
  <c r="F55" i="2"/>
  <c r="F57" i="2"/>
  <c r="F58" i="2"/>
  <c r="F59" i="2"/>
  <c r="F60" i="2"/>
  <c r="F61" i="2"/>
  <c r="F62" i="2"/>
  <c r="F64" i="2"/>
  <c r="F65" i="2"/>
  <c r="F66" i="2"/>
  <c r="F67" i="2"/>
  <c r="F69" i="2"/>
  <c r="F70" i="2"/>
  <c r="F71" i="2"/>
  <c r="F72" i="2"/>
  <c r="F74" i="2"/>
  <c r="F75" i="2"/>
  <c r="F76" i="2"/>
  <c r="F77" i="2"/>
  <c r="F80" i="2"/>
  <c r="F82" i="2"/>
  <c r="F83" i="2"/>
  <c r="F87" i="2"/>
  <c r="F89" i="2"/>
  <c r="F90" i="2"/>
  <c r="F91" i="2"/>
  <c r="F93" i="2"/>
  <c r="G15" i="2"/>
  <c r="G18" i="2"/>
  <c r="G21" i="2"/>
  <c r="G24" i="2"/>
  <c r="G26" i="2"/>
  <c r="G27" i="2"/>
  <c r="G30" i="2"/>
  <c r="G35" i="2"/>
  <c r="G43" i="2"/>
  <c r="G46" i="2"/>
  <c r="G48" i="2"/>
  <c r="G49" i="2"/>
  <c r="G52" i="2"/>
  <c r="G53" i="2"/>
  <c r="G54" i="2"/>
  <c r="G55" i="2"/>
  <c r="G57" i="2"/>
  <c r="G58" i="2"/>
  <c r="G59" i="2"/>
  <c r="G60" i="2"/>
  <c r="G61" i="2"/>
  <c r="G62" i="2"/>
  <c r="G64" i="2"/>
  <c r="G65" i="2"/>
  <c r="G66" i="2"/>
  <c r="G67" i="2"/>
  <c r="G69" i="2"/>
  <c r="G70" i="2"/>
  <c r="G71" i="2"/>
  <c r="G72" i="2"/>
  <c r="G74" i="2"/>
  <c r="G75" i="2"/>
  <c r="G76" i="2"/>
  <c r="G77" i="2"/>
  <c r="G80" i="2"/>
  <c r="G82" i="2"/>
  <c r="G83" i="2"/>
  <c r="G87" i="2"/>
  <c r="G89" i="2"/>
  <c r="G90" i="2"/>
  <c r="G91" i="2"/>
  <c r="G93" i="2"/>
  <c r="D92" i="2"/>
  <c r="D88" i="2"/>
  <c r="D86" i="2"/>
  <c r="D81" i="2"/>
  <c r="D79" i="2"/>
  <c r="D78" i="2"/>
  <c r="D73" i="2"/>
  <c r="D63" i="2"/>
  <c r="D56" i="2"/>
  <c r="D51" i="2"/>
  <c r="D45" i="2"/>
  <c r="D34" i="2"/>
  <c r="D33" i="2" s="1"/>
  <c r="D32" i="2" s="1"/>
  <c r="D29" i="2"/>
  <c r="D28" i="2" s="1"/>
  <c r="D25" i="2"/>
  <c r="D23" i="2"/>
  <c r="D22" i="2" s="1"/>
  <c r="D20" i="2"/>
  <c r="D19" i="2"/>
  <c r="D17" i="2"/>
  <c r="D16" i="2" s="1"/>
  <c r="D14" i="2"/>
  <c r="D13" i="2" s="1"/>
  <c r="E73" i="2"/>
  <c r="C25" i="2"/>
  <c r="E25" i="2"/>
  <c r="F25" i="2" s="1"/>
  <c r="D85" i="2" l="1"/>
  <c r="D84" i="2" s="1"/>
  <c r="D41" i="2"/>
  <c r="D12" i="2"/>
  <c r="D37" i="2" s="1"/>
  <c r="D50" i="2"/>
  <c r="N9" i="3"/>
  <c r="G73" i="2"/>
  <c r="G25" i="2"/>
  <c r="N22" i="3"/>
  <c r="G18" i="1"/>
  <c r="G19" i="1"/>
  <c r="G25" i="1"/>
  <c r="G30" i="1"/>
  <c r="G15" i="1"/>
  <c r="F18" i="1"/>
  <c r="F19" i="1"/>
  <c r="F25" i="1"/>
  <c r="F29" i="1"/>
  <c r="F15" i="1"/>
  <c r="D20" i="1"/>
  <c r="D17" i="1"/>
  <c r="D40" i="2" l="1"/>
  <c r="D39" i="2" s="1"/>
  <c r="D21" i="1"/>
  <c r="F19" i="6"/>
  <c r="F21" i="6"/>
  <c r="F28" i="6"/>
  <c r="F29" i="6"/>
  <c r="F31" i="6"/>
  <c r="F34" i="6"/>
  <c r="F37" i="6"/>
  <c r="F41" i="6"/>
  <c r="F48" i="6"/>
  <c r="F54" i="6"/>
  <c r="F55" i="6"/>
  <c r="F56" i="6"/>
  <c r="F57" i="6"/>
  <c r="F62" i="6"/>
  <c r="F65" i="6"/>
  <c r="F67" i="6"/>
  <c r="F70" i="6"/>
  <c r="F71" i="6"/>
  <c r="F72" i="6"/>
  <c r="F74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10" i="6"/>
  <c r="F111" i="6"/>
  <c r="F114" i="6"/>
  <c r="F115" i="6"/>
  <c r="F118" i="6"/>
  <c r="F119" i="6"/>
  <c r="F125" i="6"/>
  <c r="F126" i="6"/>
  <c r="F127" i="6"/>
  <c r="F131" i="6"/>
  <c r="F143" i="6"/>
  <c r="F144" i="6"/>
  <c r="F145" i="6"/>
  <c r="F146" i="6"/>
  <c r="F147" i="6"/>
  <c r="F148" i="6"/>
  <c r="F149" i="6"/>
  <c r="F150" i="6"/>
  <c r="F152" i="6"/>
  <c r="F154" i="6"/>
  <c r="F160" i="6"/>
  <c r="F161" i="6"/>
  <c r="F167" i="6"/>
  <c r="F175" i="6"/>
  <c r="F178" i="6"/>
  <c r="F180" i="6"/>
  <c r="F183" i="6"/>
  <c r="F184" i="6"/>
  <c r="F185" i="6"/>
  <c r="F187" i="6"/>
  <c r="F188" i="6"/>
  <c r="F189" i="6"/>
  <c r="F190" i="6"/>
  <c r="F191" i="6"/>
  <c r="F192" i="6"/>
  <c r="F193" i="6"/>
  <c r="F194" i="6"/>
  <c r="F196" i="6"/>
  <c r="F197" i="6"/>
  <c r="F198" i="6"/>
  <c r="F199" i="6"/>
  <c r="F200" i="6"/>
  <c r="F201" i="6"/>
  <c r="F202" i="6"/>
  <c r="F204" i="6"/>
  <c r="F205" i="6"/>
  <c r="F208" i="6"/>
  <c r="F209" i="6"/>
  <c r="F214" i="6"/>
  <c r="F215" i="6"/>
  <c r="F219" i="6"/>
  <c r="F229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6" i="6"/>
  <c r="F248" i="6"/>
  <c r="D157" i="6"/>
  <c r="F109" i="6"/>
  <c r="E33" i="6"/>
  <c r="D33" i="6"/>
  <c r="E20" i="6"/>
  <c r="D20" i="6"/>
  <c r="E124" i="6"/>
  <c r="E121" i="6" s="1"/>
  <c r="D124" i="6"/>
  <c r="D121" i="6" s="1"/>
  <c r="E34" i="2"/>
  <c r="E33" i="2" s="1"/>
  <c r="E32" i="2" s="1"/>
  <c r="C34" i="2"/>
  <c r="C33" i="2" s="1"/>
  <c r="C32" i="2" s="1"/>
  <c r="E245" i="6"/>
  <c r="D245" i="6"/>
  <c r="E247" i="6"/>
  <c r="D247" i="6"/>
  <c r="F247" i="6" l="1"/>
  <c r="F158" i="6"/>
  <c r="E157" i="6"/>
  <c r="F245" i="6"/>
  <c r="F124" i="6"/>
  <c r="F33" i="6"/>
  <c r="F20" i="6"/>
  <c r="F32" i="2"/>
  <c r="G32" i="2"/>
  <c r="G34" i="2"/>
  <c r="F34" i="2"/>
  <c r="G33" i="2"/>
  <c r="F33" i="2"/>
  <c r="M28" i="3"/>
  <c r="D16" i="7"/>
  <c r="B16" i="7"/>
  <c r="B15" i="7"/>
  <c r="B14" i="7" s="1"/>
  <c r="F16" i="7" l="1"/>
  <c r="E16" i="7"/>
  <c r="D15" i="7"/>
  <c r="F15" i="7" l="1"/>
  <c r="E15" i="7"/>
  <c r="D14" i="7"/>
  <c r="F14" i="7" s="1"/>
  <c r="E14" i="7" l="1"/>
  <c r="E218" i="6" l="1"/>
  <c r="D218" i="6"/>
  <c r="E166" i="6"/>
  <c r="D166" i="6"/>
  <c r="D165" i="6" s="1"/>
  <c r="D164" i="6" s="1"/>
  <c r="E130" i="6"/>
  <c r="D130" i="6"/>
  <c r="D129" i="6" s="1"/>
  <c r="D128" i="6" s="1"/>
  <c r="E39" i="6"/>
  <c r="E20" i="1"/>
  <c r="C20" i="1"/>
  <c r="E17" i="1"/>
  <c r="C17" i="1"/>
  <c r="C21" i="1" l="1"/>
  <c r="D39" i="6"/>
  <c r="D38" i="6" s="1"/>
  <c r="E165" i="6"/>
  <c r="F166" i="6"/>
  <c r="F130" i="6"/>
  <c r="F40" i="6"/>
  <c r="F218" i="6"/>
  <c r="E21" i="1"/>
  <c r="G17" i="1"/>
  <c r="F17" i="1"/>
  <c r="G20" i="1"/>
  <c r="F20" i="1"/>
  <c r="E129" i="6"/>
  <c r="F129" i="6" s="1"/>
  <c r="E230" i="6"/>
  <c r="D230" i="6"/>
  <c r="E228" i="6"/>
  <c r="D228" i="6"/>
  <c r="E213" i="6"/>
  <c r="D213" i="6"/>
  <c r="E207" i="6"/>
  <c r="E206" i="6" s="1"/>
  <c r="D207" i="6"/>
  <c r="D206" i="6" s="1"/>
  <c r="E203" i="6"/>
  <c r="D203" i="6"/>
  <c r="E195" i="6"/>
  <c r="D195" i="6"/>
  <c r="E186" i="6"/>
  <c r="D186" i="6"/>
  <c r="E182" i="6"/>
  <c r="D182" i="6"/>
  <c r="E179" i="6"/>
  <c r="D179" i="6"/>
  <c r="E177" i="6"/>
  <c r="D177" i="6"/>
  <c r="D156" i="6"/>
  <c r="D155" i="6" s="1"/>
  <c r="E153" i="6"/>
  <c r="D153" i="6"/>
  <c r="E151" i="6"/>
  <c r="D151" i="6"/>
  <c r="D120" i="6"/>
  <c r="E120" i="6"/>
  <c r="E117" i="6"/>
  <c r="E116" i="6" s="1"/>
  <c r="D117" i="6"/>
  <c r="D116" i="6" s="1"/>
  <c r="E92" i="6"/>
  <c r="D92" i="6"/>
  <c r="E75" i="6"/>
  <c r="D75" i="6"/>
  <c r="E69" i="6"/>
  <c r="D69" i="6"/>
  <c r="E66" i="6"/>
  <c r="D66" i="6"/>
  <c r="E64" i="6"/>
  <c r="D64" i="6"/>
  <c r="D51" i="6"/>
  <c r="D50" i="6" s="1"/>
  <c r="D49" i="6" s="1"/>
  <c r="E47" i="6"/>
  <c r="D47" i="6"/>
  <c r="D46" i="6" s="1"/>
  <c r="D45" i="6" s="1"/>
  <c r="E36" i="6"/>
  <c r="D36" i="6"/>
  <c r="D35" i="6" s="1"/>
  <c r="E18" i="6"/>
  <c r="E17" i="6" s="1"/>
  <c r="D18" i="6"/>
  <c r="D17" i="6" s="1"/>
  <c r="L17" i="5"/>
  <c r="J17" i="5"/>
  <c r="J16" i="5" s="1"/>
  <c r="L14" i="5"/>
  <c r="J14" i="5"/>
  <c r="J13" i="5" s="1"/>
  <c r="O14" i="4"/>
  <c r="M14" i="4"/>
  <c r="M13" i="4" s="1"/>
  <c r="M12" i="4" s="1"/>
  <c r="O18" i="4"/>
  <c r="M18" i="4"/>
  <c r="M17" i="4" s="1"/>
  <c r="M16" i="4" s="1"/>
  <c r="O34" i="3"/>
  <c r="M34" i="3"/>
  <c r="O16" i="3"/>
  <c r="O37" i="3"/>
  <c r="O30" i="3"/>
  <c r="O28" i="3"/>
  <c r="O19" i="3"/>
  <c r="O14" i="3"/>
  <c r="O12" i="3"/>
  <c r="O10" i="3"/>
  <c r="Q10" i="3" s="1"/>
  <c r="M37" i="3"/>
  <c r="M10" i="3"/>
  <c r="M12" i="3"/>
  <c r="M14" i="3"/>
  <c r="M16" i="3"/>
  <c r="C45" i="2"/>
  <c r="C51" i="2"/>
  <c r="C56" i="2"/>
  <c r="C63" i="2"/>
  <c r="F73" i="2"/>
  <c r="C79" i="2"/>
  <c r="C81" i="2"/>
  <c r="C86" i="2"/>
  <c r="C88" i="2"/>
  <c r="E92" i="2"/>
  <c r="C92" i="2"/>
  <c r="D212" i="6" l="1"/>
  <c r="D211" i="6" s="1"/>
  <c r="D210" i="6" s="1"/>
  <c r="E173" i="6"/>
  <c r="D173" i="6"/>
  <c r="D60" i="6"/>
  <c r="D140" i="6"/>
  <c r="D139" i="6" s="1"/>
  <c r="D138" i="6" s="1"/>
  <c r="D134" i="6" s="1"/>
  <c r="D133" i="6" s="1"/>
  <c r="D132" i="6" s="1"/>
  <c r="F39" i="6"/>
  <c r="C85" i="2"/>
  <c r="C84" i="2" s="1"/>
  <c r="D181" i="6"/>
  <c r="D172" i="6" s="1"/>
  <c r="D171" i="6" s="1"/>
  <c r="D170" i="6" s="1"/>
  <c r="F52" i="6"/>
  <c r="F61" i="6"/>
  <c r="F64" i="6"/>
  <c r="F116" i="6"/>
  <c r="F207" i="6"/>
  <c r="F47" i="6"/>
  <c r="Q18" i="4"/>
  <c r="P18" i="4"/>
  <c r="F157" i="6"/>
  <c r="P14" i="4"/>
  <c r="Q14" i="4"/>
  <c r="N17" i="5"/>
  <c r="M17" i="5"/>
  <c r="D24" i="6"/>
  <c r="D16" i="6" s="1"/>
  <c r="D15" i="6" s="1"/>
  <c r="E35" i="6"/>
  <c r="F35" i="6" s="1"/>
  <c r="F36" i="6"/>
  <c r="D227" i="6"/>
  <c r="D226" i="6" s="1"/>
  <c r="D225" i="6" s="1"/>
  <c r="E24" i="6"/>
  <c r="F25" i="6"/>
  <c r="F69" i="6"/>
  <c r="F121" i="6"/>
  <c r="F141" i="6"/>
  <c r="E156" i="6"/>
  <c r="F177" i="6"/>
  <c r="F182" i="6"/>
  <c r="F203" i="6"/>
  <c r="E227" i="6"/>
  <c r="F228" i="6"/>
  <c r="N14" i="5"/>
  <c r="M14" i="5"/>
  <c r="F30" i="6"/>
  <c r="F75" i="6"/>
  <c r="F117" i="6"/>
  <c r="F151" i="6"/>
  <c r="F179" i="6"/>
  <c r="F186" i="6"/>
  <c r="F206" i="6"/>
  <c r="E212" i="6"/>
  <c r="F213" i="6"/>
  <c r="F230" i="6"/>
  <c r="G92" i="2"/>
  <c r="F92" i="2"/>
  <c r="O22" i="3"/>
  <c r="E46" i="6"/>
  <c r="E51" i="6"/>
  <c r="E60" i="6"/>
  <c r="F66" i="6"/>
  <c r="D68" i="6"/>
  <c r="F18" i="6"/>
  <c r="E68" i="6"/>
  <c r="F92" i="6"/>
  <c r="F120" i="6"/>
  <c r="E140" i="6"/>
  <c r="F153" i="6"/>
  <c r="F174" i="6"/>
  <c r="E181" i="6"/>
  <c r="F195" i="6"/>
  <c r="E164" i="6"/>
  <c r="F164" i="6" s="1"/>
  <c r="F165" i="6"/>
  <c r="G21" i="1"/>
  <c r="F21" i="1"/>
  <c r="L13" i="5"/>
  <c r="N13" i="5" s="1"/>
  <c r="L16" i="5"/>
  <c r="M22" i="3"/>
  <c r="Q12" i="3"/>
  <c r="P12" i="3"/>
  <c r="Q14" i="3"/>
  <c r="P14" i="3"/>
  <c r="Q19" i="3"/>
  <c r="P19" i="3"/>
  <c r="Q28" i="3"/>
  <c r="P28" i="3"/>
  <c r="Q23" i="3"/>
  <c r="P23" i="3"/>
  <c r="Q30" i="3"/>
  <c r="P30" i="3"/>
  <c r="Q37" i="3"/>
  <c r="P37" i="3"/>
  <c r="Q16" i="3"/>
  <c r="P16" i="3"/>
  <c r="Q34" i="3"/>
  <c r="P34" i="3"/>
  <c r="E128" i="6"/>
  <c r="F128" i="6" s="1"/>
  <c r="E38" i="6"/>
  <c r="F38" i="6" s="1"/>
  <c r="O9" i="3"/>
  <c r="Q9" i="3" s="1"/>
  <c r="P10" i="3"/>
  <c r="O17" i="4"/>
  <c r="O13" i="4"/>
  <c r="M9" i="3"/>
  <c r="C78" i="2"/>
  <c r="C50" i="2"/>
  <c r="C41" i="2"/>
  <c r="C14" i="2"/>
  <c r="C13" i="2" s="1"/>
  <c r="C17" i="2"/>
  <c r="C16" i="2" s="1"/>
  <c r="C20" i="2"/>
  <c r="C19" i="2" s="1"/>
  <c r="C23" i="2"/>
  <c r="C29" i="2"/>
  <c r="C28" i="2" s="1"/>
  <c r="E29" i="2"/>
  <c r="E20" i="2"/>
  <c r="E17" i="2"/>
  <c r="E14" i="2"/>
  <c r="E45" i="2"/>
  <c r="E51" i="2"/>
  <c r="E56" i="2"/>
  <c r="E63" i="2"/>
  <c r="E79" i="2"/>
  <c r="E81" i="2"/>
  <c r="E86" i="2"/>
  <c r="E88" i="2"/>
  <c r="D59" i="6" l="1"/>
  <c r="D58" i="6" s="1"/>
  <c r="D14" i="6" s="1"/>
  <c r="F173" i="6"/>
  <c r="C40" i="2"/>
  <c r="C39" i="2" s="1"/>
  <c r="E85" i="2"/>
  <c r="F181" i="6"/>
  <c r="E172" i="6"/>
  <c r="E171" i="6" s="1"/>
  <c r="F29" i="2"/>
  <c r="G29" i="2"/>
  <c r="F140" i="6"/>
  <c r="E139" i="6"/>
  <c r="G81" i="2"/>
  <c r="F81" i="2"/>
  <c r="G56" i="2"/>
  <c r="F56" i="2"/>
  <c r="F45" i="2"/>
  <c r="G45" i="2"/>
  <c r="Q17" i="4"/>
  <c r="P17" i="4"/>
  <c r="F17" i="2"/>
  <c r="G17" i="2"/>
  <c r="F51" i="6"/>
  <c r="E50" i="6"/>
  <c r="G86" i="2"/>
  <c r="F86" i="2"/>
  <c r="F63" i="2"/>
  <c r="G63" i="2"/>
  <c r="F47" i="2"/>
  <c r="G47" i="2"/>
  <c r="G20" i="2"/>
  <c r="F20" i="2"/>
  <c r="F17" i="6"/>
  <c r="E16" i="6"/>
  <c r="F16" i="6" s="1"/>
  <c r="F46" i="6"/>
  <c r="E45" i="6"/>
  <c r="F45" i="6" s="1"/>
  <c r="F212" i="6"/>
  <c r="E211" i="6"/>
  <c r="F227" i="6"/>
  <c r="E226" i="6"/>
  <c r="Q13" i="4"/>
  <c r="P13" i="4"/>
  <c r="N16" i="5"/>
  <c r="M16" i="5"/>
  <c r="F24" i="6"/>
  <c r="F88" i="2"/>
  <c r="G88" i="2"/>
  <c r="F79" i="2"/>
  <c r="G79" i="2"/>
  <c r="F51" i="2"/>
  <c r="G51" i="2"/>
  <c r="G42" i="2"/>
  <c r="F42" i="2"/>
  <c r="G14" i="2"/>
  <c r="F14" i="2"/>
  <c r="F68" i="6"/>
  <c r="F60" i="6"/>
  <c r="E59" i="6"/>
  <c r="E155" i="6"/>
  <c r="F155" i="6" s="1"/>
  <c r="F156" i="6"/>
  <c r="M13" i="5"/>
  <c r="Q22" i="3"/>
  <c r="P22" i="3"/>
  <c r="O16" i="4"/>
  <c r="O12" i="4"/>
  <c r="Q12" i="4" s="1"/>
  <c r="C22" i="2"/>
  <c r="C12" i="2" s="1"/>
  <c r="C37" i="2" s="1"/>
  <c r="E13" i="2"/>
  <c r="G13" i="2" s="1"/>
  <c r="E16" i="2"/>
  <c r="E19" i="2"/>
  <c r="E28" i="2"/>
  <c r="E23" i="2"/>
  <c r="E78" i="2"/>
  <c r="E50" i="2"/>
  <c r="E41" i="2"/>
  <c r="F59" i="6" l="1"/>
  <c r="F172" i="6"/>
  <c r="E58" i="6"/>
  <c r="F58" i="6" s="1"/>
  <c r="F41" i="2"/>
  <c r="G41" i="2"/>
  <c r="F23" i="2"/>
  <c r="G23" i="2"/>
  <c r="F85" i="2"/>
  <c r="G85" i="2"/>
  <c r="F28" i="2"/>
  <c r="G28" i="2"/>
  <c r="F171" i="6"/>
  <c r="E49" i="6"/>
  <c r="F49" i="6" s="1"/>
  <c r="F50" i="6"/>
  <c r="F19" i="2"/>
  <c r="G19" i="2"/>
  <c r="E138" i="6"/>
  <c r="F139" i="6"/>
  <c r="F16" i="2"/>
  <c r="G16" i="2"/>
  <c r="Q16" i="4"/>
  <c r="P16" i="4"/>
  <c r="E225" i="6"/>
  <c r="F225" i="6" s="1"/>
  <c r="F226" i="6"/>
  <c r="G50" i="2"/>
  <c r="F50" i="2"/>
  <c r="F78" i="2"/>
  <c r="G78" i="2"/>
  <c r="E15" i="6"/>
  <c r="E210" i="6"/>
  <c r="F210" i="6" s="1"/>
  <c r="F211" i="6"/>
  <c r="F13" i="2"/>
  <c r="P12" i="4"/>
  <c r="E84" i="2"/>
  <c r="E40" i="2"/>
  <c r="E22" i="2"/>
  <c r="E12" i="2" s="1"/>
  <c r="E170" i="6" l="1"/>
  <c r="F138" i="6"/>
  <c r="E39" i="2"/>
  <c r="F40" i="2"/>
  <c r="G40" i="2"/>
  <c r="F84" i="2"/>
  <c r="G84" i="2"/>
  <c r="F170" i="6"/>
  <c r="G12" i="2"/>
  <c r="F22" i="2"/>
  <c r="G22" i="2"/>
  <c r="F15" i="6"/>
  <c r="D12" i="6"/>
  <c r="E134" i="6" l="1"/>
  <c r="F135" i="6"/>
  <c r="G39" i="2"/>
  <c r="F39" i="2"/>
  <c r="F12" i="2"/>
  <c r="D11" i="6"/>
  <c r="E133" i="6" l="1"/>
  <c r="F134" i="6"/>
  <c r="F133" i="6" l="1"/>
  <c r="E132" i="6"/>
  <c r="F132" i="6" l="1"/>
  <c r="E14" i="6"/>
  <c r="F14" i="6" l="1"/>
  <c r="E12" i="6"/>
  <c r="F12" i="6" l="1"/>
  <c r="E11" i="6"/>
  <c r="F11" i="6" s="1"/>
</calcChain>
</file>

<file path=xl/sharedStrings.xml><?xml version="1.0" encoding="utf-8"?>
<sst xmlns="http://schemas.openxmlformats.org/spreadsheetml/2006/main" count="965" uniqueCount="463">
  <si>
    <t/>
  </si>
  <si>
    <t>A.</t>
  </si>
  <si>
    <t>RAČUN PRIHODA I RASHODA</t>
  </si>
  <si>
    <t>Rashodi poslovanja</t>
  </si>
  <si>
    <t>Rashodi za nabavu nefinancijske imovine</t>
  </si>
  <si>
    <t>B.</t>
  </si>
  <si>
    <t>RAČUN ZADUŽIVANJA/FINANCIRANJA</t>
  </si>
  <si>
    <t>Izdaci za financijsku imovinu i otplate zajmova</t>
  </si>
  <si>
    <t>BROJ KONTA</t>
  </si>
  <si>
    <t>VRSTA PRIHODA / RASHODA</t>
  </si>
  <si>
    <t>A. RAČUN PRIHODA I RASHODA</t>
  </si>
  <si>
    <t>3</t>
  </si>
  <si>
    <t>31</t>
  </si>
  <si>
    <t>Rashodi za zaposlene</t>
  </si>
  <si>
    <t>311</t>
  </si>
  <si>
    <t>Plaće (Bruto)</t>
  </si>
  <si>
    <t>3111</t>
  </si>
  <si>
    <t>Plaće za redovan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</si>
  <si>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</si>
  <si>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</si>
  <si>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</si>
  <si>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</si>
  <si>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</si>
  <si>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</si>
  <si>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</si>
  <si>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3133</t>
  </si>
  <si>
    <t>Doprinosi za obvezno osiguranje u slučaju nezaposlenosti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</si>
  <si>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</si>
  <si>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</si>
  <si>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</si>
  <si>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</si>
  <si>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</si>
  <si>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</si>
  <si>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</si>
  <si>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</si>
  <si>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</si>
  <si>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</si>
  <si>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</si>
  <si>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</si>
  <si>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</si>
  <si>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</si>
  <si>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</si>
  <si>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</si>
  <si>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</si>
  <si>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</si>
  <si>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</si>
  <si>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</si>
  <si>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</si>
  <si>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</si>
  <si>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</si>
  <si>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</si>
  <si>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</si>
  <si>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</si>
  <si>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</si>
  <si>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</si>
  <si>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</si>
  <si>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</si>
  <si>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</si>
  <si>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</si>
  <si>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</si>
  <si>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</si>
  <si>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</si>
  <si>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</si>
  <si>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</si>
  <si>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</si>
  <si>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</si>
  <si>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</si>
  <si>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</si>
  <si>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</si>
  <si>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</si>
  <si>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</si>
  <si>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</t>
  </si>
  <si>
    <t>Ostali nespomenuti rashodi poslovanja</t>
  </si>
  <si>
    <t>3292</t>
  </si>
  <si>
    <t>Premije osiguranja</t>
  </si>
  <si>
    <t>3295</t>
  </si>
  <si>
    <t>Pristojbe i naknade</t>
  </si>
  <si>
    <t>3299</t>
  </si>
  <si>
    <t>34</t>
  </si>
  <si>
    <t>Financijski rashodi</t>
  </si>
  <si>
    <t>342</t>
  </si>
  <si>
    <t>Kamate za primljene kredite i zajmove</t>
  </si>
  <si>
    <t>3422</t>
  </si>
  <si>
    <t>Kamate za primljene kredite i zajmove od kreditnih i ostalih financijskih institucija u javnom sekto</t>
  </si>
  <si>
    <t>343</t>
  </si>
  <si>
    <t>Ostali financijski rashodi</t>
  </si>
  <si>
    <t>3431</t>
  </si>
  <si>
    <t>Bankarske usluge i usluge platnog prometa</t>
  </si>
  <si>
    <t>3434</t>
  </si>
  <si>
    <t>Ostali nespomenuti financijski rashodi</t>
  </si>
  <si>
    <t>4</t>
  </si>
  <si>
    <t>42</t>
  </si>
  <si>
    <t>Rashodi za nabavu proizvedene dugotrajne imovine</t>
  </si>
  <si>
    <t>421</t>
  </si>
  <si>
    <t>Građevinski objekti</t>
  </si>
  <si>
    <t>422</t>
  </si>
  <si>
    <t>Postrojenja i oprema</t>
  </si>
  <si>
    <t>4221</t>
  </si>
  <si>
    <t>Uredska oprema i namještaj</t>
  </si>
  <si>
    <t>4223</t>
  </si>
  <si>
    <t>Oprema za održavanje i zaštitu</t>
  </si>
  <si>
    <t>4227</t>
  </si>
  <si>
    <t>Uređaji, strojevi i oprema za ostale namjene</t>
  </si>
  <si>
    <t>5</t>
  </si>
  <si>
    <t>Dječji vrtić "Pušlek" Marija Bistrica</t>
  </si>
  <si>
    <t xml:space="preserve"> </t>
  </si>
  <si>
    <t>Prihodi od imovine</t>
  </si>
  <si>
    <t>Prihodi od financijske imovine</t>
  </si>
  <si>
    <t>Prihodi po posebnim propisima</t>
  </si>
  <si>
    <t>Ostali nespomenuti prihodi</t>
  </si>
  <si>
    <t>Prihodi iz nadležnog proračuna</t>
  </si>
  <si>
    <t>Prihod od pruženih usluga</t>
  </si>
  <si>
    <t>Prihodi od prodaje proizvoda i robe te pruženih usluga</t>
  </si>
  <si>
    <t>Prihodi od prodaje proizvoda i robe te pruženih usluga i prihodi od donacija</t>
  </si>
  <si>
    <t>Pomoći iz inozemstva i od subjekata unutar općeg proračuna</t>
  </si>
  <si>
    <t>Pomoći proračunskim korisnicima iz proračuna koji  nije nadležan</t>
  </si>
  <si>
    <t>Tekuće pomoći proračuinskim korisnicima  iz proračuna koji nije nadležan</t>
  </si>
  <si>
    <t>Kamate na oročena sredstva i depozite po viđenju</t>
  </si>
  <si>
    <t>Donacije od pravnih i fizičkih osoba izvan općeg proračuna</t>
  </si>
  <si>
    <t>Tekuće donacije</t>
  </si>
  <si>
    <t>Ostali građevinski objekti</t>
  </si>
  <si>
    <t>Prijevozna sredstva</t>
  </si>
  <si>
    <t>Prijevozna sredstva u cestovnom prometu</t>
  </si>
  <si>
    <t>Račun / opis</t>
  </si>
  <si>
    <t>PRIHODI I RASHODI PREMA IZVORIMA FINANCIRANJA</t>
  </si>
  <si>
    <t>1</t>
  </si>
  <si>
    <t>2</t>
  </si>
  <si>
    <t xml:space="preserve"> SVEUKUPNI PRIHODI</t>
  </si>
  <si>
    <t>Izvor 1. Opći prihodi i primici</t>
  </si>
  <si>
    <t>Izvor 3. Vlastiti prihodi</t>
  </si>
  <si>
    <t>Izvor 4. Prihodi za posebne nemjene</t>
  </si>
  <si>
    <t>Izvor 5. Pomoći</t>
  </si>
  <si>
    <t>Izvor 6. Donacije</t>
  </si>
  <si>
    <t xml:space="preserve"> SVEUKUPNI RASHODI</t>
  </si>
  <si>
    <t>Racun/Opis</t>
  </si>
  <si>
    <t>B. RAČUN ZADUŽIVANJA FINANCIRANJA</t>
  </si>
  <si>
    <t>8 Primici od financijske imovine i zaduživanja</t>
  </si>
  <si>
    <t xml:space="preserve">84 Primici od zaduživanja                                                                              </t>
  </si>
  <si>
    <t xml:space="preserve">842 Primljeni krediti i zajmovi od kreditnih i ostalih financijskih institucija u javnom sektoru        </t>
  </si>
  <si>
    <t xml:space="preserve">8422 Primljeni krediti od kreditnih institucija u javnom sektoru                                         </t>
  </si>
  <si>
    <t xml:space="preserve">5 Izdaci za financijsku imovinu i otplate zajmova                                                     </t>
  </si>
  <si>
    <t xml:space="preserve">54 Izdaci za otplatu glavnice primljenih kredita i zajmova                                             </t>
  </si>
  <si>
    <t>542 Otplata glavnice primljenih kredita i zajmova od kreditnih i ostalih financijskih institucija u javn</t>
  </si>
  <si>
    <t xml:space="preserve">5422 Otplata glavnice primljenih kredita od kreditnih institucija u javnom sektoru                       </t>
  </si>
  <si>
    <t xml:space="preserve"> UKUPNI PRIMICI</t>
  </si>
  <si>
    <t>8. Namjenski primici</t>
  </si>
  <si>
    <t>8.4. Namjenski primici od zaduživanja- vrtić</t>
  </si>
  <si>
    <t xml:space="preserve"> UKUPNI IZDACI</t>
  </si>
  <si>
    <t>1. Opći prihodi i primici</t>
  </si>
  <si>
    <t xml:space="preserve">        1.5. Prihodi iz nadležnog proračuna - otplata kredita</t>
  </si>
  <si>
    <t>Proračunski korisnik</t>
  </si>
  <si>
    <t>28532</t>
  </si>
  <si>
    <t>DJEČJI VRTIĆ "PUŠLEK"</t>
  </si>
  <si>
    <t>Program</t>
  </si>
  <si>
    <t>1011</t>
  </si>
  <si>
    <t>PROGRAM PREDŠKOLSKOG ODGOJA</t>
  </si>
  <si>
    <t>Aktivnost</t>
  </si>
  <si>
    <t>A100003</t>
  </si>
  <si>
    <t xml:space="preserve">Izvor </t>
  </si>
  <si>
    <t>Opći prihodi i primici iz proračuna-PK</t>
  </si>
  <si>
    <t>R0098</t>
  </si>
  <si>
    <t>R0098B07</t>
  </si>
  <si>
    <t>Materijal i dijelovi za tekuće i investicijsko održavanje postrojenja i opreme</t>
  </si>
  <si>
    <t>R0098B01</t>
  </si>
  <si>
    <t>Sitni inventar</t>
  </si>
  <si>
    <t>R0098B2H</t>
  </si>
  <si>
    <t>Usluge tekućeg i investicijskog održavanja postrojenja i opreme</t>
  </si>
  <si>
    <t>R0098E4</t>
  </si>
  <si>
    <t>Kamate za primljene kredite</t>
  </si>
  <si>
    <t>54</t>
  </si>
  <si>
    <t>Izdaci za otplatu glavnice primljenih kredita i zajmova</t>
  </si>
  <si>
    <t>542</t>
  </si>
  <si>
    <t>Otplata glavnice primljenih kredita i zajmova od kreditnih i ostalih financijskih institucija u javn</t>
  </si>
  <si>
    <t>R00995</t>
  </si>
  <si>
    <t>5422</t>
  </si>
  <si>
    <t>Otplata glavnice primljenih kredita</t>
  </si>
  <si>
    <t>vlastiti prihodi-dj.vrtić</t>
  </si>
  <si>
    <t>R0098C13</t>
  </si>
  <si>
    <t>Didaktika</t>
  </si>
  <si>
    <t>R0098C14</t>
  </si>
  <si>
    <t>Radni listovi</t>
  </si>
  <si>
    <t>R0098B2M</t>
  </si>
  <si>
    <t>Električna energija</t>
  </si>
  <si>
    <t>R0098B2O</t>
  </si>
  <si>
    <t>Plin</t>
  </si>
  <si>
    <t>Prihodi za posebne namjene-vrtić</t>
  </si>
  <si>
    <t>R00980</t>
  </si>
  <si>
    <t>R00981</t>
  </si>
  <si>
    <t>R00982</t>
  </si>
  <si>
    <t>Doprinosi za obvezno ZO</t>
  </si>
  <si>
    <t>R0098A</t>
  </si>
  <si>
    <t>R0098A1</t>
  </si>
  <si>
    <t>Naknada za prijevoz na posao i s posla</t>
  </si>
  <si>
    <t>R0098A11</t>
  </si>
  <si>
    <t>Seminari, simpoziji i savjetovanja</t>
  </si>
  <si>
    <t>R0098A10</t>
  </si>
  <si>
    <t>Naknada prijevoza za potrebe vrtića</t>
  </si>
  <si>
    <t>R0098B09</t>
  </si>
  <si>
    <t>Uredski materijal i ost.mat.rash</t>
  </si>
  <si>
    <t>R0098B15</t>
  </si>
  <si>
    <t>Stručna literatura</t>
  </si>
  <si>
    <t>R0098B16</t>
  </si>
  <si>
    <t>Materijal i sredstva za čišćenje i održavanje</t>
  </si>
  <si>
    <t>R0098B17</t>
  </si>
  <si>
    <t>Materijal za higijenske potrebe i njegu</t>
  </si>
  <si>
    <t>R0098B18</t>
  </si>
  <si>
    <t>Potrošni materijal za odg.obraz.rad</t>
  </si>
  <si>
    <t>R0098B19</t>
  </si>
  <si>
    <t>Potrošni materijal -igračke + slikovnice</t>
  </si>
  <si>
    <t>R0098B20</t>
  </si>
  <si>
    <t>Pedagoška dokumentacija</t>
  </si>
  <si>
    <t>R0098C12</t>
  </si>
  <si>
    <t>R0098B1</t>
  </si>
  <si>
    <t>Prehrana</t>
  </si>
  <si>
    <t>R0098B2</t>
  </si>
  <si>
    <t>R0098B2A</t>
  </si>
  <si>
    <t>R0098B2B</t>
  </si>
  <si>
    <t>Motorni benzin i dizel gorivo</t>
  </si>
  <si>
    <t>R0098B2I</t>
  </si>
  <si>
    <t>R0098B22</t>
  </si>
  <si>
    <t>R0098B2P</t>
  </si>
  <si>
    <t>R0098B24</t>
  </si>
  <si>
    <t>Usluge telefona, telefaksa,pošte</t>
  </si>
  <si>
    <t>R0098B2C</t>
  </si>
  <si>
    <t>Poštarina (pisma, tiskanice i sl.)</t>
  </si>
  <si>
    <t>R0098B25</t>
  </si>
  <si>
    <t>R0098B2D</t>
  </si>
  <si>
    <t>Usluge tekućeg i investicijskog održavanja prijevoznih sredstava</t>
  </si>
  <si>
    <t>R0098B2E</t>
  </si>
  <si>
    <t>Ostale usluge promidžbe i informiranja</t>
  </si>
  <si>
    <t>R0098B26</t>
  </si>
  <si>
    <t>Utrošak vode</t>
  </si>
  <si>
    <t>R0098BD1</t>
  </si>
  <si>
    <t>Iznošenje i odvoz smeća</t>
  </si>
  <si>
    <t>R0098BD2</t>
  </si>
  <si>
    <t>Deratizacija i dezinsekcija</t>
  </si>
  <si>
    <t>R0098BD3</t>
  </si>
  <si>
    <t>Ostale komunalne usluge</t>
  </si>
  <si>
    <t>R0098B27</t>
  </si>
  <si>
    <t>Ostale zdravstvene i veterinarske usluge</t>
  </si>
  <si>
    <t>R0099A1</t>
  </si>
  <si>
    <t>Usluge odvjetnika i pravnog savjetovanja</t>
  </si>
  <si>
    <t>R0098B28</t>
  </si>
  <si>
    <t>Ostale računalne usluge</t>
  </si>
  <si>
    <t>R0098B2F</t>
  </si>
  <si>
    <t>Usluge pri registraciji prijevoznih sredstava</t>
  </si>
  <si>
    <t>R0098BA</t>
  </si>
  <si>
    <t>Ostale nespomenute usluge</t>
  </si>
  <si>
    <t>R0098D</t>
  </si>
  <si>
    <t>Premije osiguranja ostale imovine</t>
  </si>
  <si>
    <t>R0098B2G</t>
  </si>
  <si>
    <t>Novčana naknada poslodavca zbog nezapošljavanja osoba s invaliditetom</t>
  </si>
  <si>
    <t>R0098B30</t>
  </si>
  <si>
    <t>R0098E1</t>
  </si>
  <si>
    <t>Usluge banke</t>
  </si>
  <si>
    <t>R0098E</t>
  </si>
  <si>
    <t>R0099</t>
  </si>
  <si>
    <t>Oprema</t>
  </si>
  <si>
    <t>R0098B</t>
  </si>
  <si>
    <t>R0098B02</t>
  </si>
  <si>
    <t>R0098B04</t>
  </si>
  <si>
    <t>R0098B2K</t>
  </si>
  <si>
    <t>R0098B06</t>
  </si>
  <si>
    <t>R0098B2L</t>
  </si>
  <si>
    <t>R0098B08</t>
  </si>
  <si>
    <t>R0098BA1</t>
  </si>
  <si>
    <t>R0098B2J</t>
  </si>
  <si>
    <t>Donacije</t>
  </si>
  <si>
    <t>A100004</t>
  </si>
  <si>
    <t>PROGRAM PREDŠKOLE</t>
  </si>
  <si>
    <t>R00980P</t>
  </si>
  <si>
    <t>Plaće za zaposlene-predškola</t>
  </si>
  <si>
    <t>R00980P1</t>
  </si>
  <si>
    <t>Ostali nenavedeni rashodi za zaposlene</t>
  </si>
  <si>
    <t>R009822P</t>
  </si>
  <si>
    <t>Doprinosi za zdravstveno osiguranje</t>
  </si>
  <si>
    <t>Naknade za smještaj na sl. putu</t>
  </si>
  <si>
    <t>R0098AP</t>
  </si>
  <si>
    <t>Naknade za prijevoz na posao i s posla</t>
  </si>
  <si>
    <t>Stručno usavršavanje</t>
  </si>
  <si>
    <t>Literatura (publikacije, časopisi, glasila, knjige i ostalo)</t>
  </si>
  <si>
    <t>R0098BB</t>
  </si>
  <si>
    <t>R0098BC</t>
  </si>
  <si>
    <t>R0098B56</t>
  </si>
  <si>
    <t>R0098B57</t>
  </si>
  <si>
    <t>R0098B58</t>
  </si>
  <si>
    <t>Ostali materijal i dijelovi za tekuće i investicijsko održavanje</t>
  </si>
  <si>
    <t>R0098B59</t>
  </si>
  <si>
    <t>R0098B7</t>
  </si>
  <si>
    <t>R0098B8</t>
  </si>
  <si>
    <t>R0098B9</t>
  </si>
  <si>
    <t>R0098B10</t>
  </si>
  <si>
    <t>R0098B11</t>
  </si>
  <si>
    <t>R0098B13</t>
  </si>
  <si>
    <t>Premije osiguranja imovine</t>
  </si>
  <si>
    <t>R0098D2</t>
  </si>
  <si>
    <t>R0098B12</t>
  </si>
  <si>
    <t>R0098B14</t>
  </si>
  <si>
    <t>R0098BD</t>
  </si>
  <si>
    <t>Potrošni materijal za odgoj.obraz.rad</t>
  </si>
  <si>
    <t>R0098BG</t>
  </si>
  <si>
    <t>Ostali materijal - RADNI LISTOVI</t>
  </si>
  <si>
    <t>R00980P2</t>
  </si>
  <si>
    <t>Ostali rashodi za službena putovanja</t>
  </si>
  <si>
    <t>R009845</t>
  </si>
  <si>
    <t>R009846</t>
  </si>
  <si>
    <t>R009847</t>
  </si>
  <si>
    <t>R0098B4</t>
  </si>
  <si>
    <t>Uredski materijal-predškola</t>
  </si>
  <si>
    <t>R0098B4A</t>
  </si>
  <si>
    <t>R0098BE</t>
  </si>
  <si>
    <t>Ostali materijal - IGRAČKE</t>
  </si>
  <si>
    <t>R0098BF</t>
  </si>
  <si>
    <t>R0098BH</t>
  </si>
  <si>
    <t>Ostali materijal - SLIKOVNICE</t>
  </si>
  <si>
    <t>R0098B5</t>
  </si>
  <si>
    <t>R0098B55</t>
  </si>
  <si>
    <t>R0098B51</t>
  </si>
  <si>
    <t>R0098B54</t>
  </si>
  <si>
    <t>R0098B53</t>
  </si>
  <si>
    <t>VRSTA RASHODA I IZDATAKA</t>
  </si>
  <si>
    <t>Rashodi poslovanja + rashodi za nabavu nefinanc. Imovine  3  +  4</t>
  </si>
  <si>
    <t>Stubička cesta 17c</t>
  </si>
  <si>
    <t>49246 Marija Bistrica</t>
  </si>
  <si>
    <t>OIB: 97644225367</t>
  </si>
  <si>
    <t>UKUPNI PRIHODI</t>
  </si>
  <si>
    <t>UKUPNI RASHODI</t>
  </si>
  <si>
    <t>VIŠAK/MANJAK</t>
  </si>
  <si>
    <t>6  Prihodi poslovanja</t>
  </si>
  <si>
    <t>7  Prihodi od prodaje nefinancijske imovine</t>
  </si>
  <si>
    <t>3  Rashodi poslovanja</t>
  </si>
  <si>
    <t>4  Rashodi za nabavu nefinancijske imovine</t>
  </si>
  <si>
    <t>8  Primici od financijske imovine i zaduživanja</t>
  </si>
  <si>
    <t>5  Izdaci za financijsku imovinu i otplate zajmova</t>
  </si>
  <si>
    <t>Ugovor o djelu</t>
  </si>
  <si>
    <t>Vlastiti izvori</t>
  </si>
  <si>
    <t>Rezultat poslovanja</t>
  </si>
  <si>
    <t>Višak/manjak prihoda</t>
  </si>
  <si>
    <t>Manjak iz prethodne godine</t>
  </si>
  <si>
    <t>Ostale zdravstvene i laboratorijske usluge</t>
  </si>
  <si>
    <t>BROJČANA OZNAKA I NAZIV</t>
  </si>
  <si>
    <t>09 - Obrazovanje</t>
  </si>
  <si>
    <t>091 -  Predškolsko i osnovno obrazovanje</t>
  </si>
  <si>
    <t xml:space="preserve">        0911 - Predškolsko obrazovanje</t>
  </si>
  <si>
    <t>Rashodi prema funkcijskoj klasifikaciji za razdoblje</t>
  </si>
  <si>
    <t>Ostale usluge komunikacije i prijevoza</t>
  </si>
  <si>
    <t>Ostali materijal za potrebe redovnog poslovanja</t>
  </si>
  <si>
    <t>9</t>
  </si>
  <si>
    <t>92</t>
  </si>
  <si>
    <t>922</t>
  </si>
  <si>
    <t>9221</t>
  </si>
  <si>
    <t>R009801</t>
  </si>
  <si>
    <t>Reprezentacija</t>
  </si>
  <si>
    <t>R009802</t>
  </si>
  <si>
    <t>Indeks</t>
  </si>
  <si>
    <t>Auto gume</t>
  </si>
  <si>
    <t>Premije osiguranja prijevoznih sredstava</t>
  </si>
  <si>
    <t>R0098BX</t>
  </si>
  <si>
    <t>R0099A3</t>
  </si>
  <si>
    <t>R0098E5</t>
  </si>
  <si>
    <t>R0098E6</t>
  </si>
  <si>
    <t>R0098BZ</t>
  </si>
  <si>
    <t>R0099A8</t>
  </si>
  <si>
    <t>R0099A9</t>
  </si>
  <si>
    <t>R0099A10</t>
  </si>
  <si>
    <t>R0099A11</t>
  </si>
  <si>
    <t>R0098BI</t>
  </si>
  <si>
    <t>6</t>
  </si>
  <si>
    <t>INDEKS  4/3*100</t>
  </si>
  <si>
    <t>Kapitalne donacije</t>
  </si>
  <si>
    <t>Indeks 4/3*100</t>
  </si>
  <si>
    <t>Plaće za prekovremeni rad</t>
  </si>
  <si>
    <t>Uredski materijal i ost.mat.rash + slikovnice</t>
  </si>
  <si>
    <t>Uredski materijal i ost.mat.rash + didaktika</t>
  </si>
  <si>
    <t>Ostala oprema</t>
  </si>
  <si>
    <t xml:space="preserve">Prihodi poslovanja     </t>
  </si>
  <si>
    <t>SVEUKUPNI PRIHODI I PRIMICI SA UKLJUČENIM VIŠKOM POSLOVANJA IZ PRETHODNIH GODINA</t>
  </si>
  <si>
    <t>Zakupnine i najamnine</t>
  </si>
  <si>
    <t>Tečajevi i stručni ispiti</t>
  </si>
  <si>
    <t>Potrošni mat. za odg.obr. Rad</t>
  </si>
  <si>
    <t>Komunalne usluge-voda, smeće, deratizacija</t>
  </si>
  <si>
    <t xml:space="preserve">Temeljem odredbe članka 86.  stavak 1. Zakona o proračunu (NN 144/21.), članka 52. stavak 4. Pravilnika o polugodišnjem i godišnjem izvještaju  </t>
  </si>
  <si>
    <t xml:space="preserve">Prijedlog polugodišnjeg izvještaja o izvršenju  financijskog plana DV "Pušlek" Marija Bistrica- sažetak - Opći dio </t>
  </si>
  <si>
    <t xml:space="preserve">Prijedlog polugodišnjeg izvještaja o izvršenje financijskog plana - Prihodi i rashodi prema ekonomskoj klasifikaciji </t>
  </si>
  <si>
    <t xml:space="preserve">Prijedlog polugodišnjeg izvještaja o izvršenju financijskog plana - Prihodi i rashodi prema izvorima financiranja </t>
  </si>
  <si>
    <t>Izvršenje 30.06.2025.</t>
  </si>
  <si>
    <t xml:space="preserve">Prijedlog izvještaja o izvršenju financijskog plana po programima, aktivnostima, ekonomskoj klasifikaciji i izvorima financiranja </t>
  </si>
  <si>
    <t>Prijedlog izvještaja o izvršenju financijskog plana - Račun zaduživanja/financiranja prema ekonomskoj klasifikaciji</t>
  </si>
  <si>
    <t>Nematerijalna proizvedena imovina</t>
  </si>
  <si>
    <t>Ulaganja u računalne programe</t>
  </si>
  <si>
    <t>R0160</t>
  </si>
  <si>
    <t>Javnobilježničke pristojbe</t>
  </si>
  <si>
    <t>o izvršenju proračuna i financijskog plana (NN 85/23.) te odredbe članka 87. st. 2. Statuta Dječjeg vrtića "Pušlek" Marija Bistrica Upravno vijeće</t>
  </si>
  <si>
    <t>IZVRŠENO 30.06.2025.</t>
  </si>
  <si>
    <t xml:space="preserve">razdoblje od 01.01.2026. do 30.06.2026.  - Opći dio </t>
  </si>
  <si>
    <t>IZVRŠENO  30.06.2025.</t>
  </si>
  <si>
    <t xml:space="preserve">razdoblje od 01.01.2026. do 30.06.2026.  -  Opći dio </t>
  </si>
  <si>
    <t>Izvršenje   30.06.2025.</t>
  </si>
  <si>
    <t xml:space="preserve"> od 01.01.2026. do 30.06.2026.</t>
  </si>
  <si>
    <r>
      <rPr>
        <i/>
        <u/>
        <sz val="11"/>
        <color rgb="FF000000"/>
        <rFont val="Arial"/>
        <family val="2"/>
        <charset val="238"/>
      </rPr>
      <t xml:space="preserve">- Posebni dio </t>
    </r>
    <r>
      <rPr>
        <sz val="11"/>
        <color rgb="FF000000"/>
        <rFont val="Arial"/>
        <family val="2"/>
        <charset val="238"/>
      </rPr>
      <t xml:space="preserve">    razdoblje od 1.1.2026. do 30.06.2026.</t>
    </r>
  </si>
  <si>
    <t>razdoblje od 01.01.2026. do 30.06.2026.</t>
  </si>
  <si>
    <t xml:space="preserve">         Izvor 1.1. Prihodi iz nadležnog proračuna</t>
  </si>
  <si>
    <t xml:space="preserve">         Izvor 3.1. Najam</t>
  </si>
  <si>
    <t xml:space="preserve">         Izvor 4.3. Prihod od uplate roditelja i dr.</t>
  </si>
  <si>
    <t xml:space="preserve">         Izvor 5.2. Pomoći proračunskim korisnicima iz proračuna JLS koji im nije nadležan</t>
  </si>
  <si>
    <t xml:space="preserve">         Izvor 5.0. Pomoći proračunskim korisnicima iz državnog proračuna</t>
  </si>
  <si>
    <t xml:space="preserve">         Izvor 6.1. Donacije</t>
  </si>
  <si>
    <t xml:space="preserve">         Izvor 1.1. Prihodi iz nadležnog proračuna - plaće, doprinosi i naknade (vrtić + predškola)</t>
  </si>
  <si>
    <t xml:space="preserve">         Izvor 1.1. Prihodi iz nadležnog proračuna - materijal, energija, usluge i ostalo (vrtić + predškola)</t>
  </si>
  <si>
    <t xml:space="preserve">         Izvor 1.1. Prihodi iz nadležnog proračuna - kamate za kredit</t>
  </si>
  <si>
    <t xml:space="preserve">         Izvor 1.1. Prihodi iz nadležnog proračuna - oprema  (vrtić)</t>
  </si>
  <si>
    <t xml:space="preserve">         Izvor 3.1.  Najam - materijal + energija (vrtić)</t>
  </si>
  <si>
    <t xml:space="preserve">         Izvor 4.3. Prihodi za posebne namjene - plaće, doprinosi  i naknade (vrtić)</t>
  </si>
  <si>
    <t xml:space="preserve">         Izvor 4.3. Prihodi za posebne namjene - materijal, energija, usluge i ostalo (vrtić + predškola)</t>
  </si>
  <si>
    <t xml:space="preserve">         Izvor 4.3. Prihodi za posebne namjene - oprema (vrtić)</t>
  </si>
  <si>
    <t xml:space="preserve">         Izvor 6.1. Donacije - materijal,  didaktika i ostalo (vrtić)</t>
  </si>
  <si>
    <t xml:space="preserve">         Izvor 6.1. Donacije - oprema (vrtić)</t>
  </si>
  <si>
    <t xml:space="preserve">         Izvor 5.0. Pomoći proračunskim korisnicima iz državnog proračuna (materijalni rashodi - vrtić +predškola)</t>
  </si>
  <si>
    <t xml:space="preserve">         Izvor 5.2. Pomoći proračunskim korisnicima iz proračuna JLS koji im nije nadležan (materijalni rashodi - vrtić)</t>
  </si>
  <si>
    <t>Oprema za ostale namjena</t>
  </si>
  <si>
    <t>1.1.</t>
  </si>
  <si>
    <t>3.1.</t>
  </si>
  <si>
    <t>4.3.</t>
  </si>
  <si>
    <t>5.2.</t>
  </si>
  <si>
    <t>5.0.</t>
  </si>
  <si>
    <t>Pomoći proračunskim korisnicima iz državnog proračuna</t>
  </si>
  <si>
    <t>Pomoći proračunskim korisnicima iz proračuna JLS koji im nije nadležan</t>
  </si>
  <si>
    <t>6.1.</t>
  </si>
  <si>
    <t>Ostale usluge za komunikaciju i prijevoz</t>
  </si>
  <si>
    <t>Potrošni materijal za odgojno obrazovni rad</t>
  </si>
  <si>
    <t>R009803</t>
  </si>
  <si>
    <t>R0155</t>
  </si>
  <si>
    <t>R0156</t>
  </si>
  <si>
    <t>R0098B2R</t>
  </si>
  <si>
    <t>R00994</t>
  </si>
  <si>
    <t>R00994A</t>
  </si>
  <si>
    <t>R009807</t>
  </si>
  <si>
    <t>R0099A21</t>
  </si>
  <si>
    <t>R009808</t>
  </si>
  <si>
    <t>R0098D4</t>
  </si>
  <si>
    <t>R0098D6</t>
  </si>
  <si>
    <t>R0098D7</t>
  </si>
  <si>
    <t>R0098D8</t>
  </si>
  <si>
    <t>R009814</t>
  </si>
  <si>
    <t>R0159</t>
  </si>
  <si>
    <t>R009815</t>
  </si>
  <si>
    <t>Izvršenje 2025.</t>
  </si>
  <si>
    <t>IZVRŠENJE 30.06.2026.</t>
  </si>
  <si>
    <t>9222</t>
  </si>
  <si>
    <t>Izvršenje 30.06.2026.</t>
  </si>
  <si>
    <t>PRENESENI VIŠAK/MANJAK IZ PRETHODNE GODINE</t>
  </si>
  <si>
    <t>PRIJENOS VIŠKA/MANJKA U SLJEDEĆE RAZDOBLJE</t>
  </si>
  <si>
    <t>IZVORNI PLAN / REBALANS  2026.</t>
  </si>
  <si>
    <t>INDEKS  4/2*100</t>
  </si>
  <si>
    <t>Izvorni plan / rebalans  2026.</t>
  </si>
  <si>
    <t>Indeks  3/1*100</t>
  </si>
  <si>
    <t>Indeks  3/2*100</t>
  </si>
  <si>
    <t>Indeks 4/2*100</t>
  </si>
  <si>
    <t>3=2/1*100</t>
  </si>
  <si>
    <t>Višak prihoda poslovanja iz prethodne godine</t>
  </si>
  <si>
    <t>Manjak prihoda poslovanja iz prethodne godine</t>
  </si>
  <si>
    <t>Prijedlog izvještaja o izvršenju financijskog plana  - Račun zaduživanja/financiranja prema izvorima financiranja</t>
  </si>
  <si>
    <t xml:space="preserve"> Dječjeg vrtića "Pušlek" Marija Bistrica na  17.   sjednici održanoj  27. srpnja  usvaja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</si>
</sst>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\ #,##0.00"/>
  </numFmts>
  <fonts count="4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name val="Calibri"/>
      <family val="2"/>
      <scheme val="minor"/>
    </font>
    <font>
      <b/>
      <sz val="10"/>
      <name val="Arial"/>
      <family val="2"/>
      <charset val="238"/>
    </font>
    <font>
      <sz val="9"/>
      <name val="Calibri"/>
      <family val="2"/>
      <charset val="238"/>
    </font>
    <font>
      <b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9"/>
      <color rgb="FFFFFFFF"/>
      <name val="Arial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i/>
      <u/>
      <sz val="11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i/>
      <sz val="9"/>
      <color rgb="FF00000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9"/>
      <color rgb="FF000000"/>
      <name val="Arial"/>
      <family val="2"/>
    </font>
    <font>
      <i/>
      <sz val="10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191970"/>
      </patternFill>
    </fill>
    <fill>
      <patternFill patternType="solid">
        <fgColor theme="0"/>
        <bgColor rgb="FF80808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3535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8000"/>
      </patternFill>
    </fill>
    <fill>
      <patternFill patternType="solid">
        <fgColor theme="0" tint="-0.34998626667073579"/>
        <bgColor rgb="FF3535FF"/>
      </patternFill>
    </fill>
    <fill>
      <patternFill patternType="solid">
        <fgColor theme="0" tint="-0.34998626667073579"/>
        <bgColor rgb="FFFF8000"/>
      </patternFill>
    </fill>
    <fill>
      <patternFill patternType="solid">
        <fgColor theme="9"/>
        <bgColor rgb="FF0080C0"/>
      </patternFill>
    </fill>
    <fill>
      <patternFill patternType="solid">
        <fgColor theme="9"/>
        <bgColor rgb="FF3535FF"/>
      </patternFill>
    </fill>
    <fill>
      <patternFill patternType="solid">
        <fgColor rgb="FFFFFF00"/>
        <bgColor rgb="FFFEDE01"/>
      </patternFill>
    </fill>
    <fill>
      <patternFill patternType="solid">
        <fgColor rgb="FFFFFF00"/>
        <bgColor rgb="FF3535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rgb="FF191970"/>
      </patternFill>
    </fill>
    <fill>
      <patternFill patternType="solid">
        <fgColor rgb="FFFFC000"/>
        <bgColor rgb="FF191970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288">
    <xf numFmtId="0" fontId="1" fillId="0" borderId="0" xfId="0" applyFont="1"/>
    <xf numFmtId="0" fontId="4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vertical="top" wrapText="1" readingOrder="1"/>
    </xf>
    <xf numFmtId="0" fontId="3" fillId="0" borderId="2" xfId="1" applyFont="1" applyBorder="1" applyAlignment="1">
      <alignment vertical="top" wrapText="1" readingOrder="1"/>
    </xf>
    <xf numFmtId="0" fontId="6" fillId="0" borderId="1" xfId="1" applyFont="1" applyBorder="1" applyAlignment="1">
      <alignment vertical="top" wrapText="1" readingOrder="1"/>
    </xf>
    <xf numFmtId="164" fontId="14" fillId="2" borderId="1" xfId="1" applyNumberFormat="1" applyFont="1" applyFill="1" applyBorder="1" applyAlignment="1">
      <alignment horizontal="right" vertical="top" wrapText="1" readingOrder="1"/>
    </xf>
    <xf numFmtId="164" fontId="9" fillId="2" borderId="1" xfId="1" applyNumberFormat="1" applyFont="1" applyFill="1" applyBorder="1" applyAlignment="1">
      <alignment horizontal="right" vertical="top" wrapText="1" readingOrder="1"/>
    </xf>
    <xf numFmtId="0" fontId="2" fillId="3" borderId="1" xfId="1" applyFont="1" applyFill="1" applyBorder="1" applyAlignment="1">
      <alignment horizontal="left" vertical="top" wrapText="1" readingOrder="1"/>
    </xf>
    <xf numFmtId="0" fontId="9" fillId="3" borderId="1" xfId="1" applyFont="1" applyFill="1" applyBorder="1" applyAlignment="1">
      <alignment vertical="top" wrapText="1" readingOrder="1"/>
    </xf>
    <xf numFmtId="164" fontId="2" fillId="3" borderId="1" xfId="1" applyNumberFormat="1" applyFont="1" applyFill="1" applyBorder="1" applyAlignment="1">
      <alignment horizontal="right" vertical="top" wrapText="1" readingOrder="1"/>
    </xf>
    <xf numFmtId="0" fontId="3" fillId="3" borderId="1" xfId="1" applyFont="1" applyFill="1" applyBorder="1" applyAlignment="1">
      <alignment horizontal="left" vertical="top" wrapText="1" readingOrder="1"/>
    </xf>
    <xf numFmtId="0" fontId="1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horizontal="right"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3" borderId="1" xfId="1" applyFont="1" applyFill="1" applyBorder="1" applyAlignment="1">
      <alignment vertical="top" wrapText="1" readingOrder="1"/>
    </xf>
    <xf numFmtId="0" fontId="9" fillId="3" borderId="1" xfId="1" applyFont="1" applyFill="1" applyBorder="1" applyAlignment="1">
      <alignment horizontal="left" vertical="top" wrapText="1" readingOrder="1"/>
    </xf>
    <xf numFmtId="164" fontId="9" fillId="3" borderId="1" xfId="1" applyNumberFormat="1" applyFont="1" applyFill="1" applyBorder="1" applyAlignment="1">
      <alignment horizontal="right" vertical="top" wrapText="1" readingOrder="1"/>
    </xf>
    <xf numFmtId="0" fontId="13" fillId="3" borderId="1" xfId="1" applyFont="1" applyFill="1" applyBorder="1" applyAlignment="1">
      <alignment horizontal="left" vertical="top" wrapText="1" readingOrder="1"/>
    </xf>
    <xf numFmtId="164" fontId="13" fillId="3" borderId="1" xfId="1" applyNumberFormat="1" applyFont="1" applyFill="1" applyBorder="1" applyAlignment="1">
      <alignment horizontal="right" vertical="top" wrapText="1" readingOrder="1"/>
    </xf>
    <xf numFmtId="164" fontId="13" fillId="2" borderId="1" xfId="1" applyNumberFormat="1" applyFont="1" applyFill="1" applyBorder="1" applyAlignment="1">
      <alignment horizontal="right" vertical="top" wrapText="1" readingOrder="1"/>
    </xf>
    <xf numFmtId="49" fontId="15" fillId="2" borderId="1" xfId="1" applyNumberFormat="1" applyFont="1" applyFill="1" applyBorder="1" applyAlignment="1">
      <alignment horizontal="left" vertical="center" wrapText="1" readingOrder="1"/>
    </xf>
    <xf numFmtId="4" fontId="15" fillId="2" borderId="1" xfId="1" applyNumberFormat="1" applyFont="1" applyFill="1" applyBorder="1" applyAlignment="1">
      <alignment wrapText="1" readingOrder="1"/>
    </xf>
    <xf numFmtId="0" fontId="3" fillId="3" borderId="1" xfId="1" applyFont="1" applyFill="1" applyBorder="1" applyAlignment="1">
      <alignment vertical="top" wrapText="1" readingOrder="1"/>
    </xf>
    <xf numFmtId="164" fontId="12" fillId="2" borderId="1" xfId="1" applyNumberFormat="1" applyFont="1" applyFill="1" applyBorder="1" applyAlignment="1">
      <alignment horizontal="right" vertical="top" wrapText="1" readingOrder="1"/>
    </xf>
    <xf numFmtId="164" fontId="3" fillId="2" borderId="1" xfId="1" applyNumberFormat="1" applyFont="1" applyFill="1" applyBorder="1" applyAlignment="1">
      <alignment horizontal="right" vertical="top" wrapText="1" readingOrder="1"/>
    </xf>
    <xf numFmtId="0" fontId="2" fillId="0" borderId="1" xfId="1" applyFont="1" applyBorder="1" applyAlignment="1">
      <alignment vertical="top" wrapText="1" readingOrder="1"/>
    </xf>
    <xf numFmtId="164" fontId="2" fillId="0" borderId="1" xfId="1" applyNumberFormat="1" applyFont="1" applyBorder="1" applyAlignment="1">
      <alignment horizontal="right" vertical="top" wrapText="1" readingOrder="1"/>
    </xf>
    <xf numFmtId="0" fontId="3" fillId="0" borderId="1" xfId="1" applyFont="1" applyBorder="1" applyAlignment="1">
      <alignment vertical="top" wrapText="1" readingOrder="1"/>
    </xf>
    <xf numFmtId="164" fontId="3" fillId="0" borderId="1" xfId="1" applyNumberFormat="1" applyFont="1" applyBorder="1" applyAlignment="1">
      <alignment horizontal="right" vertical="top" wrapText="1" readingOrder="1"/>
    </xf>
    <xf numFmtId="164" fontId="3" fillId="0" borderId="1" xfId="1" applyNumberFormat="1" applyFont="1" applyBorder="1" applyAlignment="1">
      <alignment vertical="top" wrapText="1" readingOrder="1"/>
    </xf>
    <xf numFmtId="0" fontId="3" fillId="0" borderId="1" xfId="1" applyFont="1" applyBorder="1" applyAlignment="1">
      <alignment horizontal="left" vertical="top" wrapText="1" readingOrder="1"/>
    </xf>
    <xf numFmtId="0" fontId="13" fillId="0" borderId="1" xfId="1" applyFont="1" applyBorder="1" applyAlignment="1">
      <alignment vertical="top" wrapText="1" readingOrder="1"/>
    </xf>
    <xf numFmtId="0" fontId="18" fillId="0" borderId="0" xfId="0" applyFont="1" applyAlignment="1">
      <alignment horizontal="center"/>
    </xf>
    <xf numFmtId="0" fontId="18" fillId="0" borderId="1" xfId="0" applyFont="1" applyBorder="1" applyAlignment="1">
      <alignment horizontal="center"/>
    </xf>
    <xf numFmtId="4" fontId="10" fillId="2" borderId="0" xfId="0" applyNumberFormat="1" applyFont="1" applyFill="1" applyAlignment="1">
      <alignment horizontal="right"/>
    </xf>
    <xf numFmtId="4" fontId="17" fillId="4" borderId="1" xfId="1" applyNumberFormat="1" applyFont="1" applyFill="1" applyBorder="1" applyAlignment="1">
      <alignment horizontal="right" vertical="top" wrapText="1" readingOrder="1"/>
    </xf>
    <xf numFmtId="4" fontId="17" fillId="3" borderId="1" xfId="1" applyNumberFormat="1" applyFont="1" applyFill="1" applyBorder="1" applyAlignment="1">
      <alignment horizontal="right" vertical="top" wrapText="1" readingOrder="1"/>
    </xf>
    <xf numFmtId="0" fontId="18" fillId="0" borderId="2" xfId="0" applyFont="1" applyBorder="1" applyAlignment="1">
      <alignment horizontal="center"/>
    </xf>
    <xf numFmtId="49" fontId="15" fillId="0" borderId="1" xfId="1" applyNumberFormat="1" applyFont="1" applyBorder="1" applyAlignment="1">
      <alignment horizontal="center" vertical="top" wrapText="1" readingOrder="1"/>
    </xf>
    <xf numFmtId="49" fontId="13" fillId="0" borderId="1" xfId="1" applyNumberFormat="1" applyFont="1" applyBorder="1" applyAlignment="1">
      <alignment horizontal="center"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4" fontId="4" fillId="0" borderId="1" xfId="1" applyNumberFormat="1" applyFont="1" applyBorder="1" applyAlignment="1">
      <alignment horizontal="center" vertical="top" wrapText="1" readingOrder="1"/>
    </xf>
    <xf numFmtId="4" fontId="5" fillId="0" borderId="1" xfId="1" applyNumberFormat="1" applyFont="1" applyBorder="1" applyAlignment="1">
      <alignment horizontal="center" vertical="top" wrapText="1" readingOrder="1"/>
    </xf>
    <xf numFmtId="0" fontId="19" fillId="0" borderId="1" xfId="1" applyFont="1" applyBorder="1" applyAlignment="1">
      <alignment vertical="top" wrapText="1" readingOrder="1"/>
    </xf>
    <xf numFmtId="4" fontId="15" fillId="0" borderId="1" xfId="1" applyNumberFormat="1" applyFont="1" applyBorder="1" applyAlignment="1">
      <alignment horizontal="right" vertical="top" wrapText="1" readingOrder="1"/>
    </xf>
    <xf numFmtId="4" fontId="15" fillId="0" borderId="1" xfId="1" applyNumberFormat="1" applyFont="1" applyBorder="1" applyAlignment="1">
      <alignment horizontal="right" wrapText="1" readingOrder="1"/>
    </xf>
    <xf numFmtId="0" fontId="15" fillId="0" borderId="0" xfId="1" applyFont="1" applyAlignment="1">
      <alignment horizontal="center" wrapText="1" readingOrder="1"/>
    </xf>
    <xf numFmtId="4" fontId="2" fillId="3" borderId="1" xfId="1" applyNumberFormat="1" applyFont="1" applyFill="1" applyBorder="1" applyAlignment="1">
      <alignment horizontal="right" vertical="top" wrapText="1" readingOrder="1"/>
    </xf>
    <xf numFmtId="4" fontId="13" fillId="3" borderId="1" xfId="1" applyNumberFormat="1" applyFont="1" applyFill="1" applyBorder="1" applyAlignment="1">
      <alignment vertical="top" wrapText="1" readingOrder="1"/>
    </xf>
    <xf numFmtId="4" fontId="9" fillId="3" borderId="1" xfId="1" applyNumberFormat="1" applyFont="1" applyFill="1" applyBorder="1" applyAlignment="1">
      <alignment horizontal="right" vertical="top" wrapText="1" readingOrder="1"/>
    </xf>
    <xf numFmtId="4" fontId="14" fillId="2" borderId="1" xfId="1" applyNumberFormat="1" applyFont="1" applyFill="1" applyBorder="1" applyAlignment="1">
      <alignment horizontal="right" vertical="top" wrapText="1" readingOrder="1"/>
    </xf>
    <xf numFmtId="4" fontId="9" fillId="2" borderId="1" xfId="1" applyNumberFormat="1" applyFont="1" applyFill="1" applyBorder="1" applyAlignment="1">
      <alignment horizontal="right" vertical="top" wrapText="1" readingOrder="1"/>
    </xf>
    <xf numFmtId="4" fontId="3" fillId="3" borderId="1" xfId="1" applyNumberFormat="1" applyFont="1" applyFill="1" applyBorder="1" applyAlignment="1">
      <alignment vertical="top" wrapText="1" readingOrder="1"/>
    </xf>
    <xf numFmtId="4" fontId="3" fillId="0" borderId="1" xfId="1" applyNumberFormat="1" applyFont="1" applyBorder="1" applyAlignment="1">
      <alignment vertical="top" wrapText="1" readingOrder="1"/>
    </xf>
    <xf numFmtId="0" fontId="17" fillId="4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horizontal="left" vertical="center" wrapText="1" readingOrder="1"/>
    </xf>
    <xf numFmtId="0" fontId="4" fillId="0" borderId="1" xfId="1" applyFont="1" applyBorder="1" applyAlignment="1">
      <alignment horizontal="left" wrapText="1" readingOrder="1"/>
    </xf>
    <xf numFmtId="0" fontId="19" fillId="0" borderId="1" xfId="1" applyFont="1" applyBorder="1" applyAlignment="1">
      <alignment horizontal="center" vertical="top" wrapText="1" readingOrder="1"/>
    </xf>
    <xf numFmtId="0" fontId="19" fillId="0" borderId="1" xfId="1" applyFont="1" applyBorder="1" applyAlignment="1">
      <alignment vertical="center" wrapText="1" readingOrder="1"/>
    </xf>
    <xf numFmtId="0" fontId="1" fillId="0" borderId="0" xfId="0" applyFont="1" applyAlignment="1">
      <alignment horizontal="left"/>
    </xf>
    <xf numFmtId="0" fontId="9" fillId="0" borderId="1" xfId="1" applyFont="1" applyBorder="1" applyAlignment="1">
      <alignment horizontal="left" vertical="top" wrapText="1" readingOrder="1"/>
    </xf>
    <xf numFmtId="0" fontId="10" fillId="0" borderId="0" xfId="0" applyFont="1"/>
    <xf numFmtId="0" fontId="9" fillId="0" borderId="1" xfId="1" applyFont="1" applyBorder="1" applyAlignment="1">
      <alignment vertical="top" wrapText="1" readingOrder="1"/>
    </xf>
    <xf numFmtId="4" fontId="9" fillId="0" borderId="1" xfId="1" applyNumberFormat="1" applyFont="1" applyBorder="1" applyAlignment="1">
      <alignment vertical="top" wrapText="1" readingOrder="1"/>
    </xf>
    <xf numFmtId="0" fontId="1" fillId="0" borderId="1" xfId="0" applyFont="1" applyBorder="1" applyAlignment="1">
      <alignment horizontal="left"/>
    </xf>
    <xf numFmtId="0" fontId="10" fillId="0" borderId="1" xfId="0" applyFont="1" applyBorder="1"/>
    <xf numFmtId="4" fontId="1" fillId="0" borderId="1" xfId="0" applyNumberFormat="1" applyFont="1" applyBorder="1"/>
    <xf numFmtId="0" fontId="0" fillId="0" borderId="0" xfId="0"/>
    <xf numFmtId="4" fontId="17" fillId="2" borderId="3" xfId="0" applyNumberFormat="1" applyFont="1" applyFill="1" applyBorder="1"/>
    <xf numFmtId="4" fontId="22" fillId="2" borderId="3" xfId="0" applyNumberFormat="1" applyFont="1" applyFill="1" applyBorder="1"/>
    <xf numFmtId="164" fontId="26" fillId="7" borderId="1" xfId="1" applyNumberFormat="1" applyFont="1" applyFill="1" applyBorder="1" applyAlignment="1">
      <alignment horizontal="right" vertical="center" wrapText="1" readingOrder="1"/>
    </xf>
    <xf numFmtId="0" fontId="4" fillId="8" borderId="1" xfId="1" applyFont="1" applyFill="1" applyBorder="1" applyAlignment="1">
      <alignment horizontal="left" vertical="center" wrapText="1" readingOrder="1"/>
    </xf>
    <xf numFmtId="0" fontId="4" fillId="8" borderId="1" xfId="1" applyFont="1" applyFill="1" applyBorder="1" applyAlignment="1">
      <alignment vertical="center" wrapText="1" readingOrder="1"/>
    </xf>
    <xf numFmtId="164" fontId="4" fillId="0" borderId="1" xfId="1" applyNumberFormat="1" applyFont="1" applyBorder="1" applyAlignment="1">
      <alignment horizontal="right" vertical="center" wrapText="1" readingOrder="1"/>
    </xf>
    <xf numFmtId="0" fontId="4" fillId="0" borderId="1" xfId="1" applyFont="1" applyBorder="1" applyAlignment="1">
      <alignment vertical="center" wrapText="1" readingOrder="1"/>
    </xf>
    <xf numFmtId="0" fontId="5" fillId="0" borderId="1" xfId="1" applyFont="1" applyBorder="1" applyAlignment="1">
      <alignment horizontal="left" vertical="center" wrapText="1" readingOrder="1"/>
    </xf>
    <xf numFmtId="0" fontId="5" fillId="0" borderId="1" xfId="1" applyFont="1" applyBorder="1" applyAlignment="1">
      <alignment vertical="center" wrapText="1" readingOrder="1"/>
    </xf>
    <xf numFmtId="164" fontId="5" fillId="0" borderId="1" xfId="1" applyNumberFormat="1" applyFont="1" applyBorder="1" applyAlignment="1">
      <alignment horizontal="right" vertical="center" wrapText="1" readingOrder="1"/>
    </xf>
    <xf numFmtId="164" fontId="5" fillId="0" borderId="1" xfId="1" applyNumberFormat="1" applyFont="1" applyBorder="1" applyAlignment="1">
      <alignment vertical="center" wrapText="1" readingOrder="1"/>
    </xf>
    <xf numFmtId="164" fontId="4" fillId="8" borderId="1" xfId="1" applyNumberFormat="1" applyFont="1" applyFill="1" applyBorder="1" applyAlignment="1">
      <alignment horizontal="right" vertical="center" wrapText="1" readingOrder="1"/>
    </xf>
    <xf numFmtId="0" fontId="5" fillId="2" borderId="1" xfId="1" applyFont="1" applyFill="1" applyBorder="1" applyAlignment="1">
      <alignment vertical="center" wrapText="1" readingOrder="1"/>
    </xf>
    <xf numFmtId="164" fontId="5" fillId="2" borderId="1" xfId="1" applyNumberFormat="1" applyFont="1" applyFill="1" applyBorder="1" applyAlignment="1">
      <alignment horizontal="right" vertical="center" wrapText="1" readingOrder="1"/>
    </xf>
    <xf numFmtId="0" fontId="5" fillId="9" borderId="1" xfId="1" applyFont="1" applyFill="1" applyBorder="1" applyAlignment="1">
      <alignment vertical="center" wrapText="1" readingOrder="1"/>
    </xf>
    <xf numFmtId="164" fontId="5" fillId="9" borderId="1" xfId="1" applyNumberFormat="1" applyFont="1" applyFill="1" applyBorder="1" applyAlignment="1">
      <alignment horizontal="right" vertical="center" wrapText="1" readingOrder="1"/>
    </xf>
    <xf numFmtId="0" fontId="15" fillId="0" borderId="1" xfId="1" applyFont="1" applyBorder="1" applyAlignment="1">
      <alignment horizontal="left" vertical="center" wrapText="1" readingOrder="1"/>
    </xf>
    <xf numFmtId="0" fontId="15" fillId="0" borderId="1" xfId="1" applyFont="1" applyBorder="1" applyAlignment="1">
      <alignment vertical="center" wrapText="1" readingOrder="1"/>
    </xf>
    <xf numFmtId="164" fontId="15" fillId="0" borderId="1" xfId="1" applyNumberFormat="1" applyFont="1" applyBorder="1" applyAlignment="1">
      <alignment horizontal="right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5" fillId="0" borderId="0" xfId="1" applyFont="1" applyAlignment="1">
      <alignment vertical="center" wrapText="1" readingOrder="1"/>
    </xf>
    <xf numFmtId="164" fontId="5" fillId="0" borderId="0" xfId="1" applyNumberFormat="1" applyFont="1" applyAlignment="1">
      <alignment horizontal="right" vertical="center" wrapText="1" readingOrder="1"/>
    </xf>
    <xf numFmtId="164" fontId="5" fillId="0" borderId="0" xfId="1" applyNumberFormat="1" applyFont="1" applyAlignment="1">
      <alignment vertical="center" wrapText="1" readingOrder="1"/>
    </xf>
    <xf numFmtId="0" fontId="25" fillId="10" borderId="1" xfId="1" applyFont="1" applyFill="1" applyBorder="1" applyAlignment="1">
      <alignment horizontal="left" vertical="center" wrapText="1" readingOrder="1"/>
    </xf>
    <xf numFmtId="0" fontId="25" fillId="10" borderId="1" xfId="1" applyFont="1" applyFill="1" applyBorder="1" applyAlignment="1">
      <alignment vertical="center" wrapText="1" readingOrder="1"/>
    </xf>
    <xf numFmtId="164" fontId="25" fillId="10" borderId="1" xfId="1" applyNumberFormat="1" applyFont="1" applyFill="1" applyBorder="1" applyAlignment="1">
      <alignment horizontal="right" vertical="center" wrapText="1" readingOrder="1"/>
    </xf>
    <xf numFmtId="0" fontId="25" fillId="11" borderId="1" xfId="1" applyFont="1" applyFill="1" applyBorder="1" applyAlignment="1">
      <alignment horizontal="left" vertical="center" wrapText="1" readingOrder="1"/>
    </xf>
    <xf numFmtId="0" fontId="25" fillId="11" borderId="1" xfId="1" applyFont="1" applyFill="1" applyBorder="1" applyAlignment="1">
      <alignment vertical="center" wrapText="1" readingOrder="1"/>
    </xf>
    <xf numFmtId="164" fontId="25" fillId="11" borderId="1" xfId="1" applyNumberFormat="1" applyFont="1" applyFill="1" applyBorder="1" applyAlignment="1">
      <alignment horizontal="right" vertical="center" wrapText="1" readingOrder="1"/>
    </xf>
    <xf numFmtId="0" fontId="25" fillId="12" borderId="1" xfId="1" applyFont="1" applyFill="1" applyBorder="1" applyAlignment="1">
      <alignment horizontal="left" vertical="center" wrapText="1" readingOrder="1"/>
    </xf>
    <xf numFmtId="0" fontId="25" fillId="12" borderId="1" xfId="1" applyFont="1" applyFill="1" applyBorder="1" applyAlignment="1">
      <alignment vertical="center" wrapText="1" readingOrder="1"/>
    </xf>
    <xf numFmtId="164" fontId="25" fillId="12" borderId="1" xfId="1" applyNumberFormat="1" applyFont="1" applyFill="1" applyBorder="1" applyAlignment="1">
      <alignment horizontal="right" vertical="center" wrapText="1" readingOrder="1"/>
    </xf>
    <xf numFmtId="164" fontId="26" fillId="11" borderId="1" xfId="1" applyNumberFormat="1" applyFont="1" applyFill="1" applyBorder="1" applyAlignment="1">
      <alignment horizontal="right" vertical="center" wrapText="1" readingOrder="1"/>
    </xf>
    <xf numFmtId="0" fontId="27" fillId="13" borderId="1" xfId="1" applyFont="1" applyFill="1" applyBorder="1" applyAlignment="1">
      <alignment horizontal="left" vertical="center" wrapText="1" readingOrder="1"/>
    </xf>
    <xf numFmtId="0" fontId="27" fillId="13" borderId="1" xfId="1" applyFont="1" applyFill="1" applyBorder="1" applyAlignment="1">
      <alignment vertical="center" wrapText="1" readingOrder="1"/>
    </xf>
    <xf numFmtId="164" fontId="27" fillId="13" borderId="1" xfId="1" applyNumberFormat="1" applyFont="1" applyFill="1" applyBorder="1" applyAlignment="1">
      <alignment horizontal="right" vertical="center" wrapText="1" readingOrder="1"/>
    </xf>
    <xf numFmtId="0" fontId="4" fillId="15" borderId="1" xfId="1" applyFont="1" applyFill="1" applyBorder="1" applyAlignment="1">
      <alignment horizontal="left" vertical="center" wrapText="1" readingOrder="1"/>
    </xf>
    <xf numFmtId="0" fontId="4" fillId="15" borderId="1" xfId="1" applyFont="1" applyFill="1" applyBorder="1" applyAlignment="1">
      <alignment vertical="center" wrapText="1" readingOrder="1"/>
    </xf>
    <xf numFmtId="164" fontId="4" fillId="15" borderId="1" xfId="1" applyNumberFormat="1" applyFont="1" applyFill="1" applyBorder="1" applyAlignment="1">
      <alignment horizontal="right" vertical="center" wrapText="1" readingOrder="1"/>
    </xf>
    <xf numFmtId="164" fontId="26" fillId="16" borderId="1" xfId="1" applyNumberFormat="1" applyFont="1" applyFill="1" applyBorder="1" applyAlignment="1">
      <alignment horizontal="right" vertical="center" wrapText="1" readingOrder="1"/>
    </xf>
    <xf numFmtId="0" fontId="0" fillId="2" borderId="1" xfId="0" applyFill="1" applyBorder="1"/>
    <xf numFmtId="0" fontId="1" fillId="0" borderId="0" xfId="0" applyFont="1" applyAlignment="1">
      <alignment horizontal="center"/>
    </xf>
    <xf numFmtId="0" fontId="11" fillId="0" borderId="0" xfId="0" applyFont="1"/>
    <xf numFmtId="0" fontId="27" fillId="0" borderId="4" xfId="0" applyFont="1" applyBorder="1"/>
    <xf numFmtId="0" fontId="29" fillId="0" borderId="1" xfId="0" applyFont="1" applyBorder="1"/>
    <xf numFmtId="0" fontId="29" fillId="0" borderId="5" xfId="0" applyFont="1" applyBorder="1"/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6" fillId="5" borderId="4" xfId="0" applyFont="1" applyFill="1" applyBorder="1"/>
    <xf numFmtId="0" fontId="30" fillId="5" borderId="1" xfId="0" applyFont="1" applyFill="1" applyBorder="1"/>
    <xf numFmtId="0" fontId="30" fillId="5" borderId="5" xfId="0" applyFont="1" applyFill="1" applyBorder="1"/>
    <xf numFmtId="4" fontId="26" fillId="5" borderId="3" xfId="0" applyNumberFormat="1" applyFont="1" applyFill="1" applyBorder="1"/>
    <xf numFmtId="4" fontId="26" fillId="5" borderId="4" xfId="0" applyNumberFormat="1" applyFont="1" applyFill="1" applyBorder="1"/>
    <xf numFmtId="0" fontId="31" fillId="0" borderId="1" xfId="0" applyFont="1" applyBorder="1"/>
    <xf numFmtId="0" fontId="31" fillId="0" borderId="5" xfId="0" applyFont="1" applyBorder="1"/>
    <xf numFmtId="4" fontId="27" fillId="0" borderId="3" xfId="0" applyNumberFormat="1" applyFont="1" applyBorder="1"/>
    <xf numFmtId="4" fontId="26" fillId="2" borderId="4" xfId="0" applyNumberFormat="1" applyFont="1" applyFill="1" applyBorder="1"/>
    <xf numFmtId="0" fontId="20" fillId="0" borderId="4" xfId="0" applyFont="1" applyBorder="1"/>
    <xf numFmtId="0" fontId="32" fillId="0" borderId="1" xfId="0" applyFont="1" applyBorder="1"/>
    <xf numFmtId="0" fontId="32" fillId="0" borderId="5" xfId="0" applyFont="1" applyBorder="1"/>
    <xf numFmtId="4" fontId="20" fillId="0" borderId="3" xfId="0" applyNumberFormat="1" applyFont="1" applyBorder="1"/>
    <xf numFmtId="4" fontId="20" fillId="0" borderId="4" xfId="0" applyNumberFormat="1" applyFont="1" applyBorder="1"/>
    <xf numFmtId="0" fontId="32" fillId="0" borderId="4" xfId="0" applyFont="1" applyBorder="1"/>
    <xf numFmtId="0" fontId="32" fillId="0" borderId="3" xfId="0" applyFont="1" applyBorder="1"/>
    <xf numFmtId="0" fontId="20" fillId="5" borderId="4" xfId="0" applyFont="1" applyFill="1" applyBorder="1"/>
    <xf numFmtId="0" fontId="33" fillId="5" borderId="1" xfId="0" applyFont="1" applyFill="1" applyBorder="1"/>
    <xf numFmtId="0" fontId="33" fillId="5" borderId="5" xfId="0" applyFont="1" applyFill="1" applyBorder="1"/>
    <xf numFmtId="4" fontId="20" fillId="5" borderId="3" xfId="0" applyNumberFormat="1" applyFont="1" applyFill="1" applyBorder="1"/>
    <xf numFmtId="4" fontId="20" fillId="0" borderId="3" xfId="0" applyNumberFormat="1" applyFont="1" applyBorder="1" applyAlignment="1">
      <alignment horizontal="right"/>
    </xf>
    <xf numFmtId="4" fontId="26" fillId="2" borderId="3" xfId="0" applyNumberFormat="1" applyFont="1" applyFill="1" applyBorder="1"/>
    <xf numFmtId="0" fontId="17" fillId="6" borderId="4" xfId="0" applyFont="1" applyFill="1" applyBorder="1" applyAlignment="1">
      <alignment horizontal="center" wrapText="1"/>
    </xf>
    <xf numFmtId="0" fontId="17" fillId="6" borderId="3" xfId="0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left" vertical="center" wrapText="1" readingOrder="1"/>
    </xf>
    <xf numFmtId="0" fontId="20" fillId="0" borderId="1" xfId="0" applyFont="1" applyBorder="1" applyAlignment="1">
      <alignment horizontal="left"/>
    </xf>
    <xf numFmtId="0" fontId="20" fillId="0" borderId="1" xfId="0" applyFont="1" applyBorder="1"/>
    <xf numFmtId="164" fontId="15" fillId="0" borderId="1" xfId="1" applyNumberFormat="1" applyFont="1" applyBorder="1" applyAlignment="1">
      <alignment vertical="center" wrapText="1" readingOrder="1"/>
    </xf>
    <xf numFmtId="0" fontId="19" fillId="0" borderId="2" xfId="1" applyFont="1" applyBorder="1" applyAlignment="1">
      <alignment horizontal="center" vertical="center" wrapText="1" readingOrder="1"/>
    </xf>
    <xf numFmtId="4" fontId="35" fillId="2" borderId="1" xfId="1" applyNumberFormat="1" applyFont="1" applyFill="1" applyBorder="1" applyAlignment="1">
      <alignment wrapText="1" readingOrder="1"/>
    </xf>
    <xf numFmtId="0" fontId="17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left"/>
    </xf>
    <xf numFmtId="0" fontId="2" fillId="0" borderId="0" xfId="1" applyFont="1" applyAlignment="1">
      <alignment vertical="top" wrapText="1" readingOrder="1"/>
    </xf>
    <xf numFmtId="0" fontId="9" fillId="0" borderId="0" xfId="1" applyFont="1" applyAlignment="1">
      <alignment vertical="top" wrapText="1" readingOrder="1"/>
    </xf>
    <xf numFmtId="0" fontId="2" fillId="0" borderId="0" xfId="1" applyFont="1" applyAlignment="1">
      <alignment horizontal="left" wrapText="1" readingOrder="1"/>
    </xf>
    <xf numFmtId="0" fontId="39" fillId="0" borderId="1" xfId="1" applyFont="1" applyBorder="1" applyAlignment="1">
      <alignment vertical="center" wrapText="1" readingOrder="1"/>
    </xf>
    <xf numFmtId="0" fontId="15" fillId="0" borderId="1" xfId="1" applyFont="1" applyBorder="1" applyAlignment="1">
      <alignment vertical="top" wrapText="1" readingOrder="1"/>
    </xf>
    <xf numFmtId="164" fontId="19" fillId="0" borderId="1" xfId="1" applyNumberFormat="1" applyFont="1" applyBorder="1" applyAlignment="1">
      <alignment horizontal="right" vertical="center" wrapText="1" readingOrder="1"/>
    </xf>
    <xf numFmtId="0" fontId="19" fillId="8" borderId="1" xfId="1" applyFont="1" applyFill="1" applyBorder="1" applyAlignment="1">
      <alignment vertical="center" wrapText="1" readingOrder="1"/>
    </xf>
    <xf numFmtId="0" fontId="1" fillId="0" borderId="1" xfId="0" applyFont="1" applyBorder="1"/>
    <xf numFmtId="0" fontId="15" fillId="0" borderId="0" xfId="1" applyFont="1" applyAlignment="1">
      <alignment horizontal="left" vertical="center" wrapText="1" readingOrder="1"/>
    </xf>
    <xf numFmtId="0" fontId="15" fillId="0" borderId="0" xfId="1" applyFont="1" applyAlignment="1">
      <alignment vertical="center" wrapText="1" readingOrder="1"/>
    </xf>
    <xf numFmtId="164" fontId="15" fillId="0" borderId="0" xfId="1" applyNumberFormat="1" applyFont="1" applyAlignment="1">
      <alignment horizontal="right" vertical="center" wrapText="1" readingOrder="1"/>
    </xf>
    <xf numFmtId="0" fontId="37" fillId="0" borderId="0" xfId="0" applyFont="1"/>
    <xf numFmtId="0" fontId="24" fillId="0" borderId="0" xfId="0" applyFont="1"/>
    <xf numFmtId="0" fontId="40" fillId="17" borderId="3" xfId="0" applyFont="1" applyFill="1" applyBorder="1" applyAlignment="1">
      <alignment horizontal="center" vertical="center" wrapText="1"/>
    </xf>
    <xf numFmtId="0" fontId="40" fillId="17" borderId="5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left" vertical="center" wrapText="1"/>
    </xf>
    <xf numFmtId="4" fontId="41" fillId="2" borderId="5" xfId="0" applyNumberFormat="1" applyFont="1" applyFill="1" applyBorder="1" applyAlignment="1">
      <alignment horizontal="right"/>
    </xf>
    <xf numFmtId="4" fontId="41" fillId="2" borderId="3" xfId="0" applyNumberFormat="1" applyFont="1" applyFill="1" applyBorder="1" applyAlignment="1">
      <alignment horizontal="right"/>
    </xf>
    <xf numFmtId="0" fontId="42" fillId="2" borderId="3" xfId="0" quotePrefix="1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horizontal="left" vertical="center"/>
    </xf>
    <xf numFmtId="0" fontId="43" fillId="17" borderId="3" xfId="0" applyFont="1" applyFill="1" applyBorder="1" applyAlignment="1">
      <alignment horizontal="center" vertical="center" wrapText="1"/>
    </xf>
    <xf numFmtId="0" fontId="19" fillId="0" borderId="1" xfId="1" applyFont="1" applyBorder="1" applyAlignment="1">
      <alignment horizontal="left" vertical="center" wrapText="1" readingOrder="1"/>
    </xf>
    <xf numFmtId="0" fontId="19" fillId="0" borderId="6" xfId="1" applyFont="1" applyBorder="1" applyAlignment="1">
      <alignment horizontal="left" vertical="center" wrapText="1" readingOrder="1"/>
    </xf>
    <xf numFmtId="0" fontId="19" fillId="0" borderId="6" xfId="1" applyFont="1" applyBorder="1" applyAlignment="1">
      <alignment vertical="center" wrapText="1" readingOrder="1"/>
    </xf>
    <xf numFmtId="0" fontId="45" fillId="0" borderId="6" xfId="1" applyFont="1" applyBorder="1" applyAlignment="1">
      <alignment horizontal="left" vertical="center" wrapText="1" readingOrder="1"/>
    </xf>
    <xf numFmtId="0" fontId="15" fillId="0" borderId="6" xfId="1" applyFont="1" applyBorder="1" applyAlignment="1">
      <alignment vertical="center" wrapText="1" readingOrder="1"/>
    </xf>
    <xf numFmtId="0" fontId="10" fillId="2" borderId="1" xfId="0" applyFont="1" applyFill="1" applyBorder="1"/>
    <xf numFmtId="164" fontId="26" fillId="14" borderId="1" xfId="1" applyNumberFormat="1" applyFont="1" applyFill="1" applyBorder="1" applyAlignment="1">
      <alignment horizontal="right" vertical="center" wrapText="1" readingOrder="1"/>
    </xf>
    <xf numFmtId="0" fontId="38" fillId="0" borderId="0" xfId="0" applyFont="1"/>
    <xf numFmtId="0" fontId="10" fillId="0" borderId="0" xfId="0" applyFont="1" applyAlignment="1">
      <alignment horizontal="left"/>
    </xf>
    <xf numFmtId="0" fontId="19" fillId="0" borderId="1" xfId="1" applyFont="1" applyBorder="1" applyAlignment="1">
      <alignment horizontal="center" vertical="center" wrapText="1" readingOrder="1"/>
    </xf>
    <xf numFmtId="0" fontId="20" fillId="2" borderId="0" xfId="1" applyFont="1" applyFill="1" applyAlignment="1">
      <alignment horizontal="center" wrapText="1" readingOrder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4" fontId="26" fillId="18" borderId="4" xfId="0" applyNumberFormat="1" applyFont="1" applyFill="1" applyBorder="1"/>
    <xf numFmtId="4" fontId="26" fillId="18" borderId="3" xfId="0" applyNumberFormat="1" applyFont="1" applyFill="1" applyBorder="1"/>
    <xf numFmtId="0" fontId="41" fillId="2" borderId="5" xfId="0" applyFont="1" applyFill="1" applyBorder="1" applyAlignment="1">
      <alignment horizontal="center" vertical="center" wrapText="1"/>
    </xf>
    <xf numFmtId="0" fontId="46" fillId="2" borderId="5" xfId="0" applyFont="1" applyFill="1" applyBorder="1" applyAlignment="1">
      <alignment horizontal="center" vertical="center" wrapText="1"/>
    </xf>
    <xf numFmtId="0" fontId="46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/>
    </xf>
    <xf numFmtId="0" fontId="27" fillId="6" borderId="3" xfId="0" applyFont="1" applyFill="1" applyBorder="1" applyAlignment="1">
      <alignment horizontal="center" wrapText="1"/>
    </xf>
    <xf numFmtId="0" fontId="27" fillId="6" borderId="4" xfId="0" applyFont="1" applyFill="1" applyBorder="1" applyAlignment="1">
      <alignment horizontal="center" wrapText="1"/>
    </xf>
    <xf numFmtId="0" fontId="47" fillId="2" borderId="3" xfId="0" applyFont="1" applyFill="1" applyBorder="1" applyAlignment="1">
      <alignment horizontal="center"/>
    </xf>
    <xf numFmtId="4" fontId="32" fillId="0" borderId="3" xfId="0" applyNumberFormat="1" applyFont="1" applyBorder="1"/>
    <xf numFmtId="4" fontId="14" fillId="2" borderId="3" xfId="0" applyNumberFormat="1" applyFont="1" applyFill="1" applyBorder="1"/>
    <xf numFmtId="4" fontId="12" fillId="2" borderId="3" xfId="0" applyNumberFormat="1" applyFont="1" applyFill="1" applyBorder="1"/>
    <xf numFmtId="4" fontId="48" fillId="3" borderId="1" xfId="1" applyNumberFormat="1" applyFont="1" applyFill="1" applyBorder="1" applyAlignment="1">
      <alignment horizontal="right" wrapText="1" readingOrder="1"/>
    </xf>
    <xf numFmtId="164" fontId="47" fillId="7" borderId="1" xfId="1" applyNumberFormat="1" applyFont="1" applyFill="1" applyBorder="1" applyAlignment="1">
      <alignment horizontal="right" vertical="center" wrapText="1" readingOrder="1"/>
    </xf>
    <xf numFmtId="49" fontId="19" fillId="19" borderId="1" xfId="1" applyNumberFormat="1" applyFont="1" applyFill="1" applyBorder="1" applyAlignment="1">
      <alignment horizontal="left" vertical="center" wrapText="1" readingOrder="1"/>
    </xf>
    <xf numFmtId="4" fontId="19" fillId="19" borderId="1" xfId="1" applyNumberFormat="1" applyFont="1" applyFill="1" applyBorder="1" applyAlignment="1">
      <alignment wrapText="1" readingOrder="1"/>
    </xf>
    <xf numFmtId="49" fontId="15" fillId="19" borderId="1" xfId="1" applyNumberFormat="1" applyFont="1" applyFill="1" applyBorder="1" applyAlignment="1">
      <alignment horizontal="left" vertical="center" wrapText="1" readingOrder="1"/>
    </xf>
    <xf numFmtId="4" fontId="15" fillId="19" borderId="1" xfId="1" applyNumberFormat="1" applyFont="1" applyFill="1" applyBorder="1" applyAlignment="1">
      <alignment wrapText="1" readingOrder="1"/>
    </xf>
    <xf numFmtId="4" fontId="19" fillId="0" borderId="1" xfId="1" applyNumberFormat="1" applyFont="1" applyBorder="1" applyAlignment="1">
      <alignment horizontal="right" vertical="top" wrapText="1" readingOrder="1"/>
    </xf>
    <xf numFmtId="4" fontId="39" fillId="0" borderId="1" xfId="1" applyNumberFormat="1" applyFont="1" applyBorder="1" applyAlignment="1">
      <alignment horizontal="right" vertical="top" wrapText="1" readingOrder="1"/>
    </xf>
    <xf numFmtId="0" fontId="45" fillId="0" borderId="0" xfId="1" applyFont="1" applyAlignment="1">
      <alignment horizontal="left" vertical="center" wrapText="1" readingOrder="1"/>
    </xf>
    <xf numFmtId="4" fontId="11" fillId="0" borderId="1" xfId="0" applyNumberFormat="1" applyFont="1" applyBorder="1"/>
    <xf numFmtId="1" fontId="11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4" fontId="27" fillId="0" borderId="4" xfId="0" applyNumberFormat="1" applyFont="1" applyBorder="1"/>
    <xf numFmtId="0" fontId="19" fillId="15" borderId="1" xfId="1" applyFont="1" applyFill="1" applyBorder="1" applyAlignment="1">
      <alignment horizontal="left" vertical="center" wrapText="1" readingOrder="1"/>
    </xf>
    <xf numFmtId="0" fontId="19" fillId="15" borderId="1" xfId="1" applyFont="1" applyFill="1" applyBorder="1" applyAlignment="1">
      <alignment vertical="center" wrapText="1" readingOrder="1"/>
    </xf>
    <xf numFmtId="0" fontId="27" fillId="20" borderId="4" xfId="0" applyFont="1" applyFill="1" applyBorder="1"/>
    <xf numFmtId="0" fontId="31" fillId="20" borderId="1" xfId="0" applyFont="1" applyFill="1" applyBorder="1"/>
    <xf numFmtId="0" fontId="27" fillId="21" borderId="4" xfId="0" applyFont="1" applyFill="1" applyBorder="1"/>
    <xf numFmtId="0" fontId="31" fillId="21" borderId="1" xfId="0" applyFont="1" applyFill="1" applyBorder="1"/>
    <xf numFmtId="0" fontId="27" fillId="22" borderId="4" xfId="0" applyFont="1" applyFill="1" applyBorder="1"/>
    <xf numFmtId="0" fontId="31" fillId="22" borderId="1" xfId="0" applyFont="1" applyFill="1" applyBorder="1"/>
    <xf numFmtId="0" fontId="27" fillId="23" borderId="4" xfId="0" applyFont="1" applyFill="1" applyBorder="1"/>
    <xf numFmtId="0" fontId="31" fillId="23" borderId="1" xfId="0" applyFont="1" applyFill="1" applyBorder="1"/>
    <xf numFmtId="0" fontId="27" fillId="24" borderId="4" xfId="0" applyFont="1" applyFill="1" applyBorder="1"/>
    <xf numFmtId="0" fontId="31" fillId="24" borderId="1" xfId="0" applyFont="1" applyFill="1" applyBorder="1"/>
    <xf numFmtId="0" fontId="31" fillId="20" borderId="5" xfId="0" applyFont="1" applyFill="1" applyBorder="1"/>
    <xf numFmtId="4" fontId="27" fillId="20" borderId="3" xfId="0" applyNumberFormat="1" applyFont="1" applyFill="1" applyBorder="1"/>
    <xf numFmtId="0" fontId="31" fillId="21" borderId="5" xfId="0" applyFont="1" applyFill="1" applyBorder="1"/>
    <xf numFmtId="4" fontId="27" fillId="21" borderId="3" xfId="0" applyNumberFormat="1" applyFont="1" applyFill="1" applyBorder="1"/>
    <xf numFmtId="4" fontId="26" fillId="21" borderId="4" xfId="0" applyNumberFormat="1" applyFont="1" applyFill="1" applyBorder="1"/>
    <xf numFmtId="4" fontId="26" fillId="21" borderId="3" xfId="0" applyNumberFormat="1" applyFont="1" applyFill="1" applyBorder="1"/>
    <xf numFmtId="4" fontId="26" fillId="20" borderId="4" xfId="0" applyNumberFormat="1" applyFont="1" applyFill="1" applyBorder="1"/>
    <xf numFmtId="4" fontId="26" fillId="20" borderId="3" xfId="0" applyNumberFormat="1" applyFont="1" applyFill="1" applyBorder="1"/>
    <xf numFmtId="0" fontId="31" fillId="22" borderId="5" xfId="0" applyFont="1" applyFill="1" applyBorder="1"/>
    <xf numFmtId="4" fontId="27" fillId="22" borderId="3" xfId="0" applyNumberFormat="1" applyFont="1" applyFill="1" applyBorder="1"/>
    <xf numFmtId="4" fontId="26" fillId="22" borderId="4" xfId="0" applyNumberFormat="1" applyFont="1" applyFill="1" applyBorder="1"/>
    <xf numFmtId="4" fontId="26" fillId="22" borderId="3" xfId="0" applyNumberFormat="1" applyFont="1" applyFill="1" applyBorder="1"/>
    <xf numFmtId="0" fontId="31" fillId="23" borderId="5" xfId="0" applyFont="1" applyFill="1" applyBorder="1"/>
    <xf numFmtId="4" fontId="27" fillId="23" borderId="3" xfId="0" applyNumberFormat="1" applyFont="1" applyFill="1" applyBorder="1"/>
    <xf numFmtId="4" fontId="26" fillId="23" borderId="4" xfId="0" applyNumberFormat="1" applyFont="1" applyFill="1" applyBorder="1"/>
    <xf numFmtId="4" fontId="26" fillId="23" borderId="3" xfId="0" applyNumberFormat="1" applyFont="1" applyFill="1" applyBorder="1"/>
    <xf numFmtId="0" fontId="31" fillId="24" borderId="5" xfId="0" applyFont="1" applyFill="1" applyBorder="1"/>
    <xf numFmtId="4" fontId="27" fillId="24" borderId="3" xfId="0" applyNumberFormat="1" applyFont="1" applyFill="1" applyBorder="1"/>
    <xf numFmtId="4" fontId="26" fillId="24" borderId="4" xfId="0" applyNumberFormat="1" applyFont="1" applyFill="1" applyBorder="1"/>
    <xf numFmtId="4" fontId="26" fillId="24" borderId="3" xfId="0" applyNumberFormat="1" applyFont="1" applyFill="1" applyBorder="1"/>
    <xf numFmtId="0" fontId="7" fillId="25" borderId="1" xfId="1" applyFont="1" applyFill="1" applyBorder="1" applyAlignment="1">
      <alignment horizontal="left" vertical="top" wrapText="1" readingOrder="1"/>
    </xf>
    <xf numFmtId="0" fontId="44" fillId="25" borderId="1" xfId="1" applyFont="1" applyFill="1" applyBorder="1" applyAlignment="1">
      <alignment vertical="top" wrapText="1" readingOrder="1"/>
    </xf>
    <xf numFmtId="4" fontId="7" fillId="25" borderId="1" xfId="1" applyNumberFormat="1" applyFont="1" applyFill="1" applyBorder="1" applyAlignment="1">
      <alignment horizontal="right" vertical="top" wrapText="1" readingOrder="1"/>
    </xf>
    <xf numFmtId="4" fontId="17" fillId="25" borderId="1" xfId="1" applyNumberFormat="1" applyFont="1" applyFill="1" applyBorder="1" applyAlignment="1">
      <alignment horizontal="right" vertical="top" wrapText="1" readingOrder="1"/>
    </xf>
    <xf numFmtId="0" fontId="7" fillId="26" borderId="1" xfId="1" applyFont="1" applyFill="1" applyBorder="1" applyAlignment="1">
      <alignment vertical="top" wrapText="1" readingOrder="1"/>
    </xf>
    <xf numFmtId="164" fontId="7" fillId="26" borderId="1" xfId="1" applyNumberFormat="1" applyFont="1" applyFill="1" applyBorder="1" applyAlignment="1">
      <alignment horizontal="right" vertical="top" wrapText="1" readingOrder="1"/>
    </xf>
    <xf numFmtId="4" fontId="17" fillId="26" borderId="1" xfId="1" applyNumberFormat="1" applyFont="1" applyFill="1" applyBorder="1" applyAlignment="1">
      <alignment horizontal="right" vertical="top" wrapText="1" readingOrder="1"/>
    </xf>
    <xf numFmtId="0" fontId="15" fillId="0" borderId="1" xfId="1" applyFont="1" applyBorder="1" applyAlignment="1">
      <alignment horizontal="center" vertical="top" wrapText="1" readingOrder="1"/>
    </xf>
    <xf numFmtId="0" fontId="41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2" fillId="2" borderId="3" xfId="0" applyFont="1" applyFill="1" applyBorder="1"/>
    <xf numFmtId="0" fontId="23" fillId="2" borderId="3" xfId="0" applyFont="1" applyFill="1" applyBorder="1"/>
    <xf numFmtId="0" fontId="17" fillId="2" borderId="3" xfId="0" applyFont="1" applyFill="1" applyBorder="1"/>
    <xf numFmtId="0" fontId="0" fillId="2" borderId="3" xfId="0" applyFill="1" applyBorder="1"/>
    <xf numFmtId="0" fontId="37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4" fillId="6" borderId="3" xfId="0" applyFont="1" applyFill="1" applyBorder="1" applyAlignment="1">
      <alignment horizontal="left"/>
    </xf>
    <xf numFmtId="0" fontId="21" fillId="6" borderId="3" xfId="0" applyFont="1" applyFill="1" applyBorder="1" applyAlignment="1">
      <alignment horizontal="left"/>
    </xf>
    <xf numFmtId="0" fontId="14" fillId="2" borderId="3" xfId="0" applyFont="1" applyFill="1" applyBorder="1"/>
    <xf numFmtId="0" fontId="21" fillId="2" borderId="3" xfId="0" applyFont="1" applyFill="1" applyBorder="1"/>
    <xf numFmtId="0" fontId="14" fillId="2" borderId="3" xfId="0" applyFont="1" applyFill="1" applyBorder="1" applyAlignment="1">
      <alignment horizontal="left"/>
    </xf>
    <xf numFmtId="0" fontId="21" fillId="2" borderId="3" xfId="0" applyFont="1" applyFill="1" applyBorder="1" applyAlignment="1">
      <alignment horizontal="left"/>
    </xf>
    <xf numFmtId="0" fontId="10" fillId="0" borderId="0" xfId="0" applyFont="1" applyAlignment="1">
      <alignment horizontal="left"/>
    </xf>
    <xf numFmtId="0" fontId="38" fillId="0" borderId="0" xfId="0" applyFont="1" applyAlignment="1">
      <alignment horizontal="center"/>
    </xf>
    <xf numFmtId="0" fontId="17" fillId="4" borderId="1" xfId="1" applyFont="1" applyFill="1" applyBorder="1" applyAlignment="1">
      <alignment vertical="top" wrapText="1" readingOrder="1"/>
    </xf>
    <xf numFmtId="0" fontId="10" fillId="2" borderId="1" xfId="0" applyFont="1" applyFill="1" applyBorder="1"/>
    <xf numFmtId="0" fontId="13" fillId="0" borderId="0" xfId="1" applyFont="1" applyAlignment="1">
      <alignment vertical="top" wrapText="1" readingOrder="1"/>
    </xf>
    <xf numFmtId="0" fontId="10" fillId="0" borderId="0" xfId="0" applyFont="1"/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28" fillId="0" borderId="0" xfId="1" applyFont="1" applyAlignment="1">
      <alignment horizontal="center" vertical="top" wrapText="1" readingOrder="1"/>
    </xf>
    <xf numFmtId="49" fontId="34" fillId="0" borderId="0" xfId="1" applyNumberFormat="1" applyFont="1" applyAlignment="1">
      <alignment horizontal="center" vertical="top" wrapText="1" readingOrder="1"/>
    </xf>
    <xf numFmtId="0" fontId="29" fillId="0" borderId="4" xfId="0" applyFont="1" applyBorder="1"/>
    <xf numFmtId="0" fontId="29" fillId="0" borderId="1" xfId="0" applyFont="1" applyBorder="1"/>
    <xf numFmtId="0" fontId="29" fillId="0" borderId="5" xfId="0" applyFont="1" applyBorder="1"/>
    <xf numFmtId="0" fontId="27" fillId="0" borderId="4" xfId="0" applyFont="1" applyBorder="1"/>
    <xf numFmtId="0" fontId="27" fillId="0" borderId="1" xfId="0" applyFont="1" applyBorder="1"/>
    <xf numFmtId="0" fontId="27" fillId="0" borderId="5" xfId="0" applyFont="1" applyBorder="1"/>
    <xf numFmtId="0" fontId="0" fillId="0" borderId="2" xfId="0" applyBorder="1" applyAlignment="1">
      <alignment horizontal="center"/>
    </xf>
    <xf numFmtId="0" fontId="27" fillId="6" borderId="4" xfId="0" applyFont="1" applyFill="1" applyBorder="1" applyAlignment="1">
      <alignment horizontal="center"/>
    </xf>
    <xf numFmtId="0" fontId="27" fillId="6" borderId="1" xfId="0" applyFont="1" applyFill="1" applyBorder="1" applyAlignment="1">
      <alignment horizontal="center"/>
    </xf>
    <xf numFmtId="0" fontId="27" fillId="6" borderId="5" xfId="0" applyFont="1" applyFill="1" applyBorder="1" applyAlignment="1">
      <alignment horizontal="center"/>
    </xf>
    <xf numFmtId="0" fontId="26" fillId="2" borderId="4" xfId="0" applyFont="1" applyFill="1" applyBorder="1" applyAlignment="1">
      <alignment horizontal="left"/>
    </xf>
    <xf numFmtId="0" fontId="26" fillId="2" borderId="1" xfId="0" applyFont="1" applyFill="1" applyBorder="1" applyAlignment="1">
      <alignment horizontal="left"/>
    </xf>
    <xf numFmtId="0" fontId="26" fillId="2" borderId="5" xfId="0" applyFont="1" applyFill="1" applyBorder="1" applyAlignment="1">
      <alignment horizontal="left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69696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showGridLines="0" tabSelected="1" workbookViewId="0">
      <pane ySplit="1" topLeftCell="A2" activePane="bottomLeft" state="frozen"/>
      <selection pane="bottomLeft" activeCell="A9" sqref="A9"/>
    </sheetView>
  </sheetViews>
  <sheetFormatPr defaultRowHeight="15" x14ac:dyDescent="0.25"/>
  <cols>
    <col min="1" max="1" width="4.42578125" customWidth="1"/>
    <col min="2" max="2" width="49.42578125" customWidth="1"/>
    <col min="3" max="5" width="15.7109375" customWidth="1"/>
    <col min="6" max="6" width="11" customWidth="1"/>
    <col min="7" max="7" width="10.140625" customWidth="1"/>
    <col min="8" max="10" width="9.7109375" customWidth="1"/>
  </cols>
  <sheetData>
    <row r="1" spans="1:8" ht="15.75" customHeight="1" x14ac:dyDescent="0.25">
      <c r="A1" s="263" t="s">
        <v>104</v>
      </c>
      <c r="B1" s="263"/>
      <c r="C1" s="263"/>
      <c r="D1" s="263"/>
      <c r="E1" s="263"/>
      <c r="F1" s="263"/>
      <c r="G1" s="263"/>
      <c r="H1" s="263"/>
    </row>
    <row r="2" spans="1:8" ht="15.75" customHeight="1" x14ac:dyDescent="0.25">
      <c r="A2" s="61" t="s">
        <v>322</v>
      </c>
      <c r="B2" s="150"/>
      <c r="C2" s="150"/>
      <c r="D2" s="150"/>
      <c r="E2" s="150"/>
      <c r="F2" s="150"/>
      <c r="G2" s="150"/>
      <c r="H2" s="150"/>
    </row>
    <row r="3" spans="1:8" ht="15.75" customHeight="1" x14ac:dyDescent="0.25">
      <c r="A3" s="61" t="s">
        <v>323</v>
      </c>
      <c r="B3" s="150"/>
      <c r="C3" s="150"/>
      <c r="D3" s="150"/>
      <c r="E3" s="150"/>
      <c r="F3" s="150"/>
      <c r="G3" s="150"/>
      <c r="H3" s="150"/>
    </row>
    <row r="4" spans="1:8" ht="15.75" customHeight="1" x14ac:dyDescent="0.25">
      <c r="A4" s="61" t="s">
        <v>324</v>
      </c>
      <c r="B4" s="150"/>
      <c r="C4" s="150"/>
      <c r="D4" s="150"/>
      <c r="E4" s="150"/>
      <c r="F4" s="150"/>
      <c r="G4" s="150"/>
      <c r="H4" s="150"/>
    </row>
    <row r="5" spans="1:8" ht="14.1" customHeight="1" x14ac:dyDescent="0.25">
      <c r="B5" s="148"/>
      <c r="C5" s="148"/>
      <c r="D5" s="148"/>
      <c r="E5" s="148"/>
      <c r="F5" s="148"/>
      <c r="G5" s="148"/>
    </row>
    <row r="6" spans="1:8" ht="14.25" customHeight="1" x14ac:dyDescent="0.25">
      <c r="A6" s="263" t="s">
        <v>381</v>
      </c>
      <c r="B6" s="263"/>
      <c r="C6" s="263"/>
      <c r="D6" s="263"/>
      <c r="E6" s="263"/>
      <c r="F6" s="263"/>
      <c r="G6" s="263"/>
      <c r="H6" s="263"/>
    </row>
    <row r="7" spans="1:8" ht="14.25" customHeight="1" x14ac:dyDescent="0.25">
      <c r="A7" s="61" t="s">
        <v>392</v>
      </c>
    </row>
    <row r="8" spans="1:8" ht="14.25" customHeight="1" x14ac:dyDescent="0.25">
      <c r="A8" s="61" t="s">
        <v>462</v>
      </c>
    </row>
    <row r="9" spans="1:8" ht="14.25" customHeight="1" x14ac:dyDescent="0.25">
      <c r="A9" s="177"/>
      <c r="B9" s="59"/>
      <c r="C9" s="59"/>
      <c r="D9" s="59"/>
      <c r="E9" s="59"/>
      <c r="F9" s="59"/>
      <c r="G9" s="59"/>
      <c r="H9" s="59"/>
    </row>
    <row r="10" spans="1:8" ht="14.1" customHeight="1" x14ac:dyDescent="0.25">
      <c r="A10" s="148"/>
      <c r="B10" s="148"/>
      <c r="C10" s="148"/>
      <c r="D10" s="148"/>
      <c r="E10" s="148"/>
      <c r="F10" s="148"/>
      <c r="G10" s="148"/>
    </row>
    <row r="11" spans="1:8" s="110" customFormat="1" ht="18" customHeight="1" x14ac:dyDescent="0.25">
      <c r="A11" s="264" t="s">
        <v>382</v>
      </c>
      <c r="B11" s="264"/>
      <c r="C11" s="264"/>
      <c r="D11" s="264"/>
      <c r="E11" s="264"/>
      <c r="F11" s="264"/>
      <c r="G11" s="264"/>
      <c r="H11" s="176"/>
    </row>
    <row r="12" spans="1:8" ht="42" customHeight="1" x14ac:dyDescent="0.25">
      <c r="A12" s="3" t="s">
        <v>0</v>
      </c>
      <c r="B12" s="3" t="s">
        <v>0</v>
      </c>
      <c r="C12" s="144" t="s">
        <v>393</v>
      </c>
      <c r="D12" s="144" t="s">
        <v>452</v>
      </c>
      <c r="E12" s="144" t="s">
        <v>447</v>
      </c>
      <c r="F12" s="144" t="s">
        <v>453</v>
      </c>
      <c r="G12" s="144" t="s">
        <v>368</v>
      </c>
    </row>
    <row r="13" spans="1:8" ht="12.75" customHeight="1" x14ac:dyDescent="0.25">
      <c r="A13" s="2" t="s">
        <v>0</v>
      </c>
      <c r="B13" s="246">
        <v>1</v>
      </c>
      <c r="C13" s="38" t="s">
        <v>126</v>
      </c>
      <c r="D13" s="39" t="s">
        <v>11</v>
      </c>
      <c r="E13" s="39" t="s">
        <v>90</v>
      </c>
      <c r="F13" s="39" t="s">
        <v>103</v>
      </c>
      <c r="G13" s="39" t="s">
        <v>367</v>
      </c>
    </row>
    <row r="14" spans="1:8" x14ac:dyDescent="0.25">
      <c r="A14" s="2" t="s">
        <v>1</v>
      </c>
      <c r="B14" s="2" t="s">
        <v>2</v>
      </c>
      <c r="C14" s="41"/>
      <c r="D14" s="42"/>
      <c r="E14" s="42"/>
      <c r="F14" s="40"/>
      <c r="G14" s="40" t="s">
        <v>0</v>
      </c>
    </row>
    <row r="15" spans="1:8" x14ac:dyDescent="0.25">
      <c r="A15" s="4" t="s">
        <v>0</v>
      </c>
      <c r="B15" s="152" t="s">
        <v>328</v>
      </c>
      <c r="C15" s="44">
        <v>449838.76</v>
      </c>
      <c r="D15" s="45">
        <v>1563300</v>
      </c>
      <c r="E15" s="45">
        <v>641351.32999999996</v>
      </c>
      <c r="F15" s="45">
        <f>E15/C15*100</f>
        <v>142.57360348405726</v>
      </c>
      <c r="G15" s="45">
        <f>E15/D15*100</f>
        <v>41.025480074202001</v>
      </c>
    </row>
    <row r="16" spans="1:8" x14ac:dyDescent="0.25">
      <c r="A16" s="4" t="s">
        <v>0</v>
      </c>
      <c r="B16" s="152" t="s">
        <v>329</v>
      </c>
      <c r="C16" s="44">
        <v>0</v>
      </c>
      <c r="D16" s="45">
        <v>0</v>
      </c>
      <c r="E16" s="45">
        <v>0</v>
      </c>
      <c r="F16" s="45">
        <v>0</v>
      </c>
      <c r="G16" s="45">
        <v>0</v>
      </c>
    </row>
    <row r="17" spans="1:7" x14ac:dyDescent="0.25">
      <c r="A17" s="4"/>
      <c r="B17" s="151" t="s">
        <v>325</v>
      </c>
      <c r="C17" s="201">
        <f>C16+C15</f>
        <v>449838.76</v>
      </c>
      <c r="D17" s="201">
        <f t="shared" ref="D17" si="0">D16+D15</f>
        <v>1563300</v>
      </c>
      <c r="E17" s="201">
        <f t="shared" ref="E17" si="1">E16+E15</f>
        <v>641351.32999999996</v>
      </c>
      <c r="F17" s="45">
        <f>E17/C17*100</f>
        <v>142.57360348405726</v>
      </c>
      <c r="G17" s="45">
        <f t="shared" ref="G17:G30" si="2">E17/D17*100</f>
        <v>41.025480074202001</v>
      </c>
    </row>
    <row r="18" spans="1:7" x14ac:dyDescent="0.25">
      <c r="A18" s="4" t="s">
        <v>0</v>
      </c>
      <c r="B18" s="152" t="s">
        <v>330</v>
      </c>
      <c r="C18" s="44">
        <v>476696.51</v>
      </c>
      <c r="D18" s="45">
        <v>1549800</v>
      </c>
      <c r="E18" s="45">
        <v>621953.56999999995</v>
      </c>
      <c r="F18" s="45">
        <f>E18/C18*100</f>
        <v>130.47160131296113</v>
      </c>
      <c r="G18" s="45">
        <f t="shared" si="2"/>
        <v>40.131214995483283</v>
      </c>
    </row>
    <row r="19" spans="1:7" x14ac:dyDescent="0.25">
      <c r="A19" s="4" t="s">
        <v>0</v>
      </c>
      <c r="B19" s="152" t="s">
        <v>331</v>
      </c>
      <c r="C19" s="44">
        <v>543.75</v>
      </c>
      <c r="D19" s="45">
        <v>14000</v>
      </c>
      <c r="E19" s="45">
        <v>5442.44</v>
      </c>
      <c r="F19" s="45">
        <f>E19/C19*100</f>
        <v>1000.9085057471264</v>
      </c>
      <c r="G19" s="45">
        <f t="shared" si="2"/>
        <v>38.874571428571429</v>
      </c>
    </row>
    <row r="20" spans="1:7" x14ac:dyDescent="0.25">
      <c r="A20" s="4"/>
      <c r="B20" s="58" t="s">
        <v>326</v>
      </c>
      <c r="C20" s="200">
        <f>C19+C18</f>
        <v>477240.26</v>
      </c>
      <c r="D20" s="200">
        <f t="shared" ref="D20" si="3">D19+D18</f>
        <v>1563800</v>
      </c>
      <c r="E20" s="200">
        <f t="shared" ref="E20" si="4">E19+E18</f>
        <v>627396.00999999989</v>
      </c>
      <c r="F20" s="45">
        <f>E20/C20*100</f>
        <v>131.46334510839463</v>
      </c>
      <c r="G20" s="45">
        <f t="shared" si="2"/>
        <v>40.119964829262045</v>
      </c>
    </row>
    <row r="21" spans="1:7" x14ac:dyDescent="0.25">
      <c r="A21" s="4"/>
      <c r="B21" s="58" t="s">
        <v>327</v>
      </c>
      <c r="C21" s="201">
        <f>C17-C20</f>
        <v>-27401.5</v>
      </c>
      <c r="D21" s="201">
        <f t="shared" ref="D21" si="5">D17-D20</f>
        <v>-500</v>
      </c>
      <c r="E21" s="201">
        <f t="shared" ref="E21" si="6">E17-E20</f>
        <v>13955.320000000065</v>
      </c>
      <c r="F21" s="45">
        <f>E21/C21*100</f>
        <v>-50.929036731566022</v>
      </c>
      <c r="G21" s="45">
        <f t="shared" si="2"/>
        <v>-2791.064000000013</v>
      </c>
    </row>
    <row r="22" spans="1:7" x14ac:dyDescent="0.25">
      <c r="A22" s="2" t="s">
        <v>0</v>
      </c>
      <c r="B22" s="2" t="s">
        <v>0</v>
      </c>
      <c r="C22" s="44"/>
      <c r="D22" s="44" t="s">
        <v>0</v>
      </c>
      <c r="E22" s="44"/>
      <c r="F22" s="45" t="s">
        <v>105</v>
      </c>
      <c r="G22" s="45" t="s">
        <v>105</v>
      </c>
    </row>
    <row r="23" spans="1:7" x14ac:dyDescent="0.25">
      <c r="A23" s="2" t="s">
        <v>5</v>
      </c>
      <c r="B23" s="2" t="s">
        <v>6</v>
      </c>
      <c r="C23" s="44"/>
      <c r="D23" s="44" t="s">
        <v>0</v>
      </c>
      <c r="E23" s="44"/>
      <c r="F23" s="45" t="s">
        <v>105</v>
      </c>
      <c r="G23" s="45" t="s">
        <v>105</v>
      </c>
    </row>
    <row r="24" spans="1:7" x14ac:dyDescent="0.25">
      <c r="A24" s="4" t="s">
        <v>0</v>
      </c>
      <c r="B24" s="152" t="s">
        <v>332</v>
      </c>
      <c r="C24" s="44">
        <v>0</v>
      </c>
      <c r="D24" s="45">
        <v>0</v>
      </c>
      <c r="E24" s="45">
        <v>0</v>
      </c>
      <c r="F24" s="45">
        <v>0</v>
      </c>
      <c r="G24" s="45">
        <v>0</v>
      </c>
    </row>
    <row r="25" spans="1:7" x14ac:dyDescent="0.25">
      <c r="A25" s="4" t="s">
        <v>0</v>
      </c>
      <c r="B25" s="152" t="s">
        <v>333</v>
      </c>
      <c r="C25" s="44">
        <v>0</v>
      </c>
      <c r="D25" s="45">
        <v>0</v>
      </c>
      <c r="E25" s="45">
        <v>0</v>
      </c>
      <c r="F25" s="45" t="e">
        <f>E25/C25*100</f>
        <v>#DIV/0!</v>
      </c>
      <c r="G25" s="45" t="e">
        <f t="shared" si="2"/>
        <v>#DIV/0!</v>
      </c>
    </row>
    <row r="26" spans="1:7" x14ac:dyDescent="0.25">
      <c r="A26" s="4"/>
      <c r="B26" s="43" t="s">
        <v>327</v>
      </c>
      <c r="C26" s="44">
        <f>C24-C25</f>
        <v>0</v>
      </c>
      <c r="D26" s="44">
        <f t="shared" ref="D26" si="7">D24-D25</f>
        <v>0</v>
      </c>
      <c r="E26" s="44">
        <f t="shared" ref="E26" si="8">E24-E25</f>
        <v>0</v>
      </c>
      <c r="F26" s="45" t="e">
        <f>E26/C26*100</f>
        <v>#DIV/0!</v>
      </c>
      <c r="G26" s="45" t="e">
        <f t="shared" si="2"/>
        <v>#DIV/0!</v>
      </c>
    </row>
    <row r="27" spans="1:7" x14ac:dyDescent="0.25">
      <c r="A27" s="2" t="s">
        <v>0</v>
      </c>
      <c r="B27" s="2" t="s">
        <v>0</v>
      </c>
      <c r="C27" s="44"/>
      <c r="D27" s="44" t="s">
        <v>0</v>
      </c>
      <c r="E27" s="44"/>
      <c r="F27" s="45" t="s">
        <v>105</v>
      </c>
      <c r="G27" s="45" t="s">
        <v>105</v>
      </c>
    </row>
    <row r="28" spans="1:7" x14ac:dyDescent="0.25">
      <c r="A28" s="4" t="s">
        <v>0</v>
      </c>
      <c r="B28" s="43" t="s">
        <v>450</v>
      </c>
      <c r="C28" s="44">
        <v>5613.48</v>
      </c>
      <c r="D28" s="45">
        <v>500</v>
      </c>
      <c r="E28" s="45">
        <v>-52504.89</v>
      </c>
      <c r="F28" s="45">
        <v>0</v>
      </c>
      <c r="G28" s="45">
        <v>0</v>
      </c>
    </row>
    <row r="29" spans="1:7" x14ac:dyDescent="0.25">
      <c r="A29" s="2" t="s">
        <v>0</v>
      </c>
      <c r="B29" s="43" t="s">
        <v>451</v>
      </c>
      <c r="C29" s="44">
        <v>0</v>
      </c>
      <c r="D29" s="44">
        <v>0</v>
      </c>
      <c r="E29" s="44">
        <v>0</v>
      </c>
      <c r="F29" s="45" t="e">
        <f>E29/C29*100</f>
        <v>#DIV/0!</v>
      </c>
      <c r="G29" s="45">
        <v>0</v>
      </c>
    </row>
    <row r="30" spans="1:7" ht="0" hidden="1" customHeight="1" x14ac:dyDescent="0.25">
      <c r="G30" s="45" t="e">
        <f t="shared" si="2"/>
        <v>#DIV/0!</v>
      </c>
    </row>
  </sheetData>
  <mergeCells count="3">
    <mergeCell ref="A6:H6"/>
    <mergeCell ref="A1:H1"/>
    <mergeCell ref="A11:G11"/>
  </mergeCells>
  <phoneticPr fontId="16" type="noConversion"/>
  <pageMargins left="0.39370078740157499" right="0.39370078740157499" top="0.39370078740157499" bottom="0.70866141732283505" header="0.39370078740157499" footer="0.39370078740157499"/>
  <pageSetup paperSize="9" orientation="landscape" verticalDpi="599" r:id="rId1"/>
  <headerFooter alignWithMargins="0">
    <oddFooter>&amp;L&amp;"Arial,Regular"&amp;8 LC Šifra apl. (2022) &amp;C&amp;"Arial,Regular"&amp;8Stranica &amp;P od &amp;N &amp;R&amp;"Arial,Regular"&amp;8 *Obrada LC*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6"/>
  <sheetViews>
    <sheetView showGridLines="0" workbookViewId="0">
      <pane ySplit="6" topLeftCell="A7" activePane="bottomLeft" state="frozen"/>
      <selection pane="bottomLeft" activeCell="G10" sqref="G10"/>
    </sheetView>
  </sheetViews>
  <sheetFormatPr defaultRowHeight="15" x14ac:dyDescent="0.25"/>
  <cols>
    <col min="1" max="1" width="9.28515625" customWidth="1"/>
    <col min="2" max="2" width="56.42578125" customWidth="1"/>
    <col min="3" max="5" width="15.140625" customWidth="1"/>
    <col min="6" max="6" width="8.5703125" style="34" customWidth="1"/>
    <col min="7" max="7" width="8.5703125" style="32" customWidth="1"/>
    <col min="8" max="9" width="9.5703125" customWidth="1"/>
  </cols>
  <sheetData>
    <row r="1" spans="1:8" ht="14.1" customHeight="1" x14ac:dyDescent="0.25">
      <c r="A1" s="267" t="s">
        <v>104</v>
      </c>
      <c r="B1" s="268"/>
      <c r="C1" s="268"/>
      <c r="D1" s="268"/>
      <c r="E1" s="268"/>
    </row>
    <row r="2" spans="1:8" ht="14.1" customHeight="1" x14ac:dyDescent="0.25">
      <c r="A2" s="61" t="s">
        <v>322</v>
      </c>
    </row>
    <row r="3" spans="1:8" ht="14.1" customHeight="1" x14ac:dyDescent="0.25">
      <c r="A3" s="61" t="s">
        <v>323</v>
      </c>
    </row>
    <row r="4" spans="1:8" ht="14.1" customHeight="1" x14ac:dyDescent="0.25">
      <c r="A4" s="61" t="s">
        <v>324</v>
      </c>
    </row>
    <row r="5" spans="1:8" ht="14.1" customHeight="1" x14ac:dyDescent="0.25">
      <c r="A5" s="149"/>
    </row>
    <row r="6" spans="1:8" ht="14.1" customHeight="1" x14ac:dyDescent="0.25">
      <c r="A6" s="269" t="s">
        <v>0</v>
      </c>
      <c r="B6" s="270"/>
      <c r="C6" s="270"/>
      <c r="D6" s="270"/>
      <c r="E6" s="270"/>
    </row>
    <row r="7" spans="1:8" ht="19.5" customHeight="1" x14ac:dyDescent="0.25">
      <c r="A7" s="271" t="s">
        <v>383</v>
      </c>
      <c r="B7" s="271"/>
      <c r="C7" s="271"/>
      <c r="D7" s="271"/>
      <c r="E7" s="271"/>
      <c r="F7" s="271"/>
      <c r="G7" s="271"/>
      <c r="H7" s="110"/>
    </row>
    <row r="8" spans="1:8" ht="26.25" customHeight="1" x14ac:dyDescent="0.25">
      <c r="A8" s="272" t="s">
        <v>394</v>
      </c>
      <c r="B8" s="272"/>
      <c r="C8" s="272"/>
      <c r="D8" s="272"/>
      <c r="E8" s="272"/>
      <c r="F8" s="272"/>
      <c r="G8" s="272"/>
    </row>
    <row r="9" spans="1:8" ht="24.75" customHeight="1" x14ac:dyDescent="0.25">
      <c r="A9" s="55" t="s">
        <v>8</v>
      </c>
      <c r="B9" s="56" t="s">
        <v>9</v>
      </c>
      <c r="C9" s="57" t="s">
        <v>395</v>
      </c>
      <c r="D9" s="178" t="s">
        <v>452</v>
      </c>
      <c r="E9" s="57" t="s">
        <v>447</v>
      </c>
      <c r="F9" s="57" t="s">
        <v>453</v>
      </c>
      <c r="G9" s="57" t="s">
        <v>368</v>
      </c>
    </row>
    <row r="10" spans="1:8" x14ac:dyDescent="0.25">
      <c r="A10" s="1" t="s">
        <v>0</v>
      </c>
      <c r="B10" s="46">
        <v>1</v>
      </c>
      <c r="C10" s="46">
        <v>2</v>
      </c>
      <c r="D10" s="46">
        <v>3</v>
      </c>
      <c r="E10" s="46">
        <v>4</v>
      </c>
      <c r="F10" s="179">
        <v>5</v>
      </c>
      <c r="G10" s="37">
        <v>6</v>
      </c>
    </row>
    <row r="11" spans="1:8" x14ac:dyDescent="0.25">
      <c r="A11" s="265" t="s">
        <v>10</v>
      </c>
      <c r="B11" s="266"/>
      <c r="C11" s="266"/>
      <c r="D11" s="174"/>
      <c r="E11" s="54" t="s">
        <v>0</v>
      </c>
      <c r="F11" s="35" t="s">
        <v>0</v>
      </c>
      <c r="G11" s="33"/>
    </row>
    <row r="12" spans="1:8" x14ac:dyDescent="0.25">
      <c r="A12" s="239">
        <v>6</v>
      </c>
      <c r="B12" s="240" t="s">
        <v>375</v>
      </c>
      <c r="C12" s="241">
        <f>C13+C16+C19+C22+C28</f>
        <v>449838.76</v>
      </c>
      <c r="D12" s="241">
        <f t="shared" ref="D12:E12" si="0">D13+D16+D19+D22+D28</f>
        <v>1563300</v>
      </c>
      <c r="E12" s="241">
        <f t="shared" si="0"/>
        <v>641351.32999999996</v>
      </c>
      <c r="F12" s="242">
        <f t="shared" ref="F12:F30" si="1">E12/C12*100</f>
        <v>142.57360348405726</v>
      </c>
      <c r="G12" s="242">
        <f>E12/D12*100</f>
        <v>41.025480074202001</v>
      </c>
    </row>
    <row r="13" spans="1:8" ht="25.5" x14ac:dyDescent="0.25">
      <c r="A13" s="7">
        <v>63</v>
      </c>
      <c r="B13" s="8" t="s">
        <v>114</v>
      </c>
      <c r="C13" s="47">
        <f t="shared" ref="C13:E14" si="2">C14</f>
        <v>4948.9399999999996</v>
      </c>
      <c r="D13" s="9">
        <f t="shared" si="2"/>
        <v>23000</v>
      </c>
      <c r="E13" s="9">
        <f t="shared" si="2"/>
        <v>9644.4</v>
      </c>
      <c r="F13" s="36">
        <f t="shared" si="1"/>
        <v>194.87809510723508</v>
      </c>
      <c r="G13" s="36">
        <f>E13/D13*100</f>
        <v>41.932173913043478</v>
      </c>
    </row>
    <row r="14" spans="1:8" ht="25.5" x14ac:dyDescent="0.25">
      <c r="A14" s="7">
        <v>636</v>
      </c>
      <c r="B14" s="8" t="s">
        <v>115</v>
      </c>
      <c r="C14" s="47">
        <f t="shared" si="2"/>
        <v>4948.9399999999996</v>
      </c>
      <c r="D14" s="9">
        <f t="shared" si="2"/>
        <v>23000</v>
      </c>
      <c r="E14" s="9">
        <f t="shared" si="2"/>
        <v>9644.4</v>
      </c>
      <c r="F14" s="36">
        <f t="shared" si="1"/>
        <v>194.87809510723508</v>
      </c>
      <c r="G14" s="36">
        <f t="shared" ref="G14:G83" si="3">E14/D14*100</f>
        <v>41.932173913043478</v>
      </c>
    </row>
    <row r="15" spans="1:8" ht="25.5" x14ac:dyDescent="0.25">
      <c r="A15" s="10">
        <v>6361</v>
      </c>
      <c r="B15" s="11" t="s">
        <v>116</v>
      </c>
      <c r="C15" s="48">
        <v>4948.9399999999996</v>
      </c>
      <c r="D15" s="12">
        <v>23000</v>
      </c>
      <c r="E15" s="13">
        <v>9644.4</v>
      </c>
      <c r="F15" s="36">
        <f t="shared" si="1"/>
        <v>194.87809510723508</v>
      </c>
      <c r="G15" s="36">
        <f t="shared" si="3"/>
        <v>41.932173913043478</v>
      </c>
    </row>
    <row r="16" spans="1:8" x14ac:dyDescent="0.25">
      <c r="A16" s="7">
        <v>64</v>
      </c>
      <c r="B16" s="14" t="s">
        <v>106</v>
      </c>
      <c r="C16" s="47">
        <f t="shared" ref="C16:E17" si="4">C17</f>
        <v>0</v>
      </c>
      <c r="D16" s="9">
        <f t="shared" si="4"/>
        <v>1</v>
      </c>
      <c r="E16" s="9">
        <f t="shared" si="4"/>
        <v>0</v>
      </c>
      <c r="F16" s="36" t="e">
        <f t="shared" si="1"/>
        <v>#DIV/0!</v>
      </c>
      <c r="G16" s="36">
        <f t="shared" si="3"/>
        <v>0</v>
      </c>
    </row>
    <row r="17" spans="1:7" x14ac:dyDescent="0.25">
      <c r="A17" s="7">
        <v>641</v>
      </c>
      <c r="B17" s="14" t="s">
        <v>107</v>
      </c>
      <c r="C17" s="47">
        <f t="shared" si="4"/>
        <v>0</v>
      </c>
      <c r="D17" s="9">
        <f t="shared" si="4"/>
        <v>1</v>
      </c>
      <c r="E17" s="9">
        <f t="shared" si="4"/>
        <v>0</v>
      </c>
      <c r="F17" s="36" t="e">
        <f t="shared" si="1"/>
        <v>#DIV/0!</v>
      </c>
      <c r="G17" s="36">
        <f t="shared" si="3"/>
        <v>0</v>
      </c>
    </row>
    <row r="18" spans="1:7" x14ac:dyDescent="0.25">
      <c r="A18" s="10">
        <v>6413</v>
      </c>
      <c r="B18" s="11" t="s">
        <v>117</v>
      </c>
      <c r="C18" s="48">
        <v>0</v>
      </c>
      <c r="D18" s="12">
        <v>1</v>
      </c>
      <c r="E18" s="13">
        <v>0</v>
      </c>
      <c r="F18" s="36" t="e">
        <f t="shared" si="1"/>
        <v>#DIV/0!</v>
      </c>
      <c r="G18" s="36">
        <f t="shared" si="3"/>
        <v>0</v>
      </c>
    </row>
    <row r="19" spans="1:7" x14ac:dyDescent="0.25">
      <c r="A19" s="15">
        <v>65</v>
      </c>
      <c r="B19" s="8" t="s">
        <v>108</v>
      </c>
      <c r="C19" s="49">
        <f t="shared" ref="C19:E20" si="5">C20</f>
        <v>119158.77</v>
      </c>
      <c r="D19" s="16">
        <f t="shared" si="5"/>
        <v>332299</v>
      </c>
      <c r="E19" s="16">
        <f t="shared" si="5"/>
        <v>154645.68</v>
      </c>
      <c r="F19" s="36">
        <f t="shared" si="1"/>
        <v>129.78119864782087</v>
      </c>
      <c r="G19" s="36">
        <f t="shared" si="3"/>
        <v>46.53811176079374</v>
      </c>
    </row>
    <row r="20" spans="1:7" x14ac:dyDescent="0.25">
      <c r="A20" s="7">
        <v>652</v>
      </c>
      <c r="B20" s="14" t="s">
        <v>108</v>
      </c>
      <c r="C20" s="47">
        <f t="shared" si="5"/>
        <v>119158.77</v>
      </c>
      <c r="D20" s="9">
        <f t="shared" si="5"/>
        <v>332299</v>
      </c>
      <c r="E20" s="9">
        <f t="shared" si="5"/>
        <v>154645.68</v>
      </c>
      <c r="F20" s="36">
        <f t="shared" si="1"/>
        <v>129.78119864782087</v>
      </c>
      <c r="G20" s="36">
        <f t="shared" si="3"/>
        <v>46.53811176079374</v>
      </c>
    </row>
    <row r="21" spans="1:7" x14ac:dyDescent="0.25">
      <c r="A21" s="17">
        <v>6526</v>
      </c>
      <c r="B21" s="11" t="s">
        <v>109</v>
      </c>
      <c r="C21" s="48">
        <v>119158.77</v>
      </c>
      <c r="D21" s="18">
        <v>332299</v>
      </c>
      <c r="E21" s="18">
        <v>154645.68</v>
      </c>
      <c r="F21" s="36">
        <f t="shared" si="1"/>
        <v>129.78119864782087</v>
      </c>
      <c r="G21" s="36">
        <f t="shared" si="3"/>
        <v>46.53811176079374</v>
      </c>
    </row>
    <row r="22" spans="1:7" ht="25.5" x14ac:dyDescent="0.25">
      <c r="A22" s="15">
        <v>66</v>
      </c>
      <c r="B22" s="8" t="s">
        <v>113</v>
      </c>
      <c r="C22" s="50">
        <f>C23+C25</f>
        <v>611.36</v>
      </c>
      <c r="D22" s="5">
        <f>D23+D25</f>
        <v>2000</v>
      </c>
      <c r="E22" s="5">
        <f>E23+E25</f>
        <v>631.36</v>
      </c>
      <c r="F22" s="36">
        <f t="shared" si="1"/>
        <v>103.2713949227951</v>
      </c>
      <c r="G22" s="36">
        <f t="shared" si="3"/>
        <v>31.568000000000001</v>
      </c>
    </row>
    <row r="23" spans="1:7" x14ac:dyDescent="0.25">
      <c r="A23" s="15">
        <v>661</v>
      </c>
      <c r="B23" s="8" t="s">
        <v>112</v>
      </c>
      <c r="C23" s="51">
        <f>C24</f>
        <v>491.36</v>
      </c>
      <c r="D23" s="6">
        <f>D24</f>
        <v>1300</v>
      </c>
      <c r="E23" s="6">
        <f>E24</f>
        <v>491.36</v>
      </c>
      <c r="F23" s="36">
        <f t="shared" si="1"/>
        <v>100</v>
      </c>
      <c r="G23" s="36">
        <f t="shared" si="3"/>
        <v>37.796923076923079</v>
      </c>
    </row>
    <row r="24" spans="1:7" x14ac:dyDescent="0.25">
      <c r="A24" s="17">
        <v>6615</v>
      </c>
      <c r="B24" s="11" t="s">
        <v>111</v>
      </c>
      <c r="C24" s="48">
        <v>491.36</v>
      </c>
      <c r="D24" s="18">
        <v>1300</v>
      </c>
      <c r="E24" s="18">
        <v>491.36</v>
      </c>
      <c r="F24" s="36">
        <f t="shared" si="1"/>
        <v>100</v>
      </c>
      <c r="G24" s="36">
        <f t="shared" si="3"/>
        <v>37.796923076923079</v>
      </c>
    </row>
    <row r="25" spans="1:7" x14ac:dyDescent="0.25">
      <c r="A25" s="15">
        <v>663</v>
      </c>
      <c r="B25" s="8" t="s">
        <v>118</v>
      </c>
      <c r="C25" s="16">
        <f t="shared" ref="C25:D25" si="6">C26+C27</f>
        <v>120</v>
      </c>
      <c r="D25" s="16">
        <f t="shared" si="6"/>
        <v>700</v>
      </c>
      <c r="E25" s="16">
        <f>E26+E27</f>
        <v>140</v>
      </c>
      <c r="F25" s="36">
        <f t="shared" si="1"/>
        <v>116.66666666666667</v>
      </c>
      <c r="G25" s="36">
        <f t="shared" si="3"/>
        <v>20</v>
      </c>
    </row>
    <row r="26" spans="1:7" x14ac:dyDescent="0.25">
      <c r="A26" s="17">
        <v>6631</v>
      </c>
      <c r="B26" s="11" t="s">
        <v>119</v>
      </c>
      <c r="C26" s="48">
        <v>120</v>
      </c>
      <c r="D26" s="18">
        <v>700</v>
      </c>
      <c r="E26" s="19">
        <v>140</v>
      </c>
      <c r="F26" s="36">
        <f t="shared" si="1"/>
        <v>116.66666666666667</v>
      </c>
      <c r="G26" s="36">
        <f t="shared" si="3"/>
        <v>20</v>
      </c>
    </row>
    <row r="27" spans="1:7" x14ac:dyDescent="0.25">
      <c r="A27" s="17">
        <v>6632</v>
      </c>
      <c r="B27" s="11" t="s">
        <v>369</v>
      </c>
      <c r="C27" s="48">
        <v>0</v>
      </c>
      <c r="D27" s="18">
        <v>0</v>
      </c>
      <c r="E27" s="19">
        <v>0</v>
      </c>
      <c r="F27" s="36" t="e">
        <f t="shared" si="1"/>
        <v>#DIV/0!</v>
      </c>
      <c r="G27" s="36" t="e">
        <f t="shared" si="3"/>
        <v>#DIV/0!</v>
      </c>
    </row>
    <row r="28" spans="1:7" x14ac:dyDescent="0.25">
      <c r="A28" s="15">
        <v>67</v>
      </c>
      <c r="B28" s="8" t="s">
        <v>110</v>
      </c>
      <c r="C28" s="49">
        <f t="shared" ref="C28:E29" si="7">C29</f>
        <v>325119.69</v>
      </c>
      <c r="D28" s="16">
        <f t="shared" si="7"/>
        <v>1206000</v>
      </c>
      <c r="E28" s="16">
        <f t="shared" si="7"/>
        <v>476429.89</v>
      </c>
      <c r="F28" s="36">
        <f t="shared" si="1"/>
        <v>146.53984506444382</v>
      </c>
      <c r="G28" s="36">
        <f t="shared" si="3"/>
        <v>39.504966003316753</v>
      </c>
    </row>
    <row r="29" spans="1:7" x14ac:dyDescent="0.25">
      <c r="A29" s="15">
        <v>671</v>
      </c>
      <c r="B29" s="8" t="s">
        <v>110</v>
      </c>
      <c r="C29" s="49">
        <f t="shared" si="7"/>
        <v>325119.69</v>
      </c>
      <c r="D29" s="16">
        <f t="shared" si="7"/>
        <v>1206000</v>
      </c>
      <c r="E29" s="16">
        <f t="shared" si="7"/>
        <v>476429.89</v>
      </c>
      <c r="F29" s="36">
        <f t="shared" si="1"/>
        <v>146.53984506444382</v>
      </c>
      <c r="G29" s="36">
        <f t="shared" si="3"/>
        <v>39.504966003316753</v>
      </c>
    </row>
    <row r="30" spans="1:7" x14ac:dyDescent="0.25">
      <c r="A30" s="20">
        <v>6711</v>
      </c>
      <c r="B30" s="21" t="s">
        <v>110</v>
      </c>
      <c r="C30" s="21">
        <v>325119.69</v>
      </c>
      <c r="D30" s="21">
        <v>1206000</v>
      </c>
      <c r="E30" s="21">
        <v>476429.89</v>
      </c>
      <c r="F30" s="36">
        <f t="shared" si="1"/>
        <v>146.53984506444382</v>
      </c>
      <c r="G30" s="36">
        <f t="shared" si="3"/>
        <v>39.504966003316753</v>
      </c>
    </row>
    <row r="31" spans="1:7" x14ac:dyDescent="0.25">
      <c r="A31" s="20"/>
      <c r="B31" s="21"/>
      <c r="C31" s="21"/>
      <c r="D31" s="21"/>
      <c r="E31" s="21"/>
      <c r="F31" s="36"/>
      <c r="G31" s="36"/>
    </row>
    <row r="32" spans="1:7" x14ac:dyDescent="0.25">
      <c r="A32" s="196" t="s">
        <v>347</v>
      </c>
      <c r="B32" s="197" t="s">
        <v>335</v>
      </c>
      <c r="C32" s="197">
        <f>C33</f>
        <v>5613.48</v>
      </c>
      <c r="D32" s="197">
        <f t="shared" ref="D32:E34" si="8">D33</f>
        <v>500</v>
      </c>
      <c r="E32" s="197">
        <f t="shared" si="8"/>
        <v>0</v>
      </c>
      <c r="F32" s="36">
        <f>E32/C32*100</f>
        <v>0</v>
      </c>
      <c r="G32" s="36">
        <f t="shared" si="3"/>
        <v>0</v>
      </c>
    </row>
    <row r="33" spans="1:7" x14ac:dyDescent="0.25">
      <c r="A33" s="196" t="s">
        <v>348</v>
      </c>
      <c r="B33" s="197" t="s">
        <v>336</v>
      </c>
      <c r="C33" s="197">
        <f>C34</f>
        <v>5613.48</v>
      </c>
      <c r="D33" s="197">
        <f t="shared" si="8"/>
        <v>500</v>
      </c>
      <c r="E33" s="197">
        <f t="shared" si="8"/>
        <v>0</v>
      </c>
      <c r="F33" s="36">
        <f>E33/C33*100</f>
        <v>0</v>
      </c>
      <c r="G33" s="36">
        <f t="shared" si="3"/>
        <v>0</v>
      </c>
    </row>
    <row r="34" spans="1:7" x14ac:dyDescent="0.25">
      <c r="A34" s="196" t="s">
        <v>349</v>
      </c>
      <c r="B34" s="197" t="s">
        <v>337</v>
      </c>
      <c r="C34" s="197">
        <f>C35</f>
        <v>5613.48</v>
      </c>
      <c r="D34" s="197">
        <f t="shared" si="8"/>
        <v>500</v>
      </c>
      <c r="E34" s="197">
        <f t="shared" si="8"/>
        <v>0</v>
      </c>
      <c r="F34" s="36">
        <f>E34/C34*100</f>
        <v>0</v>
      </c>
      <c r="G34" s="36">
        <f t="shared" si="3"/>
        <v>0</v>
      </c>
    </row>
    <row r="35" spans="1:7" x14ac:dyDescent="0.25">
      <c r="A35" s="198" t="s">
        <v>350</v>
      </c>
      <c r="B35" s="199" t="s">
        <v>459</v>
      </c>
      <c r="C35" s="199">
        <v>5613.48</v>
      </c>
      <c r="D35" s="199">
        <v>500</v>
      </c>
      <c r="E35" s="199">
        <v>0</v>
      </c>
      <c r="F35" s="36">
        <f>E35/C35*100</f>
        <v>0</v>
      </c>
      <c r="G35" s="36">
        <f t="shared" si="3"/>
        <v>0</v>
      </c>
    </row>
    <row r="36" spans="1:7" x14ac:dyDescent="0.25">
      <c r="A36" s="198" t="s">
        <v>448</v>
      </c>
      <c r="B36" s="199" t="s">
        <v>460</v>
      </c>
      <c r="C36" s="199"/>
      <c r="D36" s="199"/>
      <c r="E36" s="199">
        <v>52504.89</v>
      </c>
      <c r="F36" s="36"/>
      <c r="G36" s="36"/>
    </row>
    <row r="37" spans="1:7" ht="31.5" customHeight="1" x14ac:dyDescent="0.25">
      <c r="A37" s="198"/>
      <c r="B37" s="199" t="s">
        <v>376</v>
      </c>
      <c r="C37" s="199">
        <f>C12+C32</f>
        <v>455452.24</v>
      </c>
      <c r="D37" s="199">
        <f t="shared" ref="D37" si="9">D12+D32</f>
        <v>1563800</v>
      </c>
      <c r="E37" s="199"/>
      <c r="F37" s="36"/>
      <c r="G37" s="36"/>
    </row>
    <row r="38" spans="1:7" x14ac:dyDescent="0.25">
      <c r="A38" s="20"/>
      <c r="B38" s="21"/>
      <c r="C38" s="21"/>
      <c r="D38" s="21"/>
      <c r="E38" s="21"/>
      <c r="F38" s="36"/>
      <c r="G38" s="36"/>
    </row>
    <row r="39" spans="1:7" ht="26.25" customHeight="1" x14ac:dyDescent="0.25">
      <c r="A39" s="20"/>
      <c r="B39" s="145" t="s">
        <v>321</v>
      </c>
      <c r="C39" s="145">
        <f>C40+C84</f>
        <v>477240.26</v>
      </c>
      <c r="D39" s="145">
        <f t="shared" ref="D39" si="10">D40+D84</f>
        <v>1563800</v>
      </c>
      <c r="E39" s="145">
        <f t="shared" ref="E39" si="11">E40+E84</f>
        <v>627396.01</v>
      </c>
      <c r="F39" s="194">
        <f t="shared" ref="F39:F70" si="12">E39/C39*100</f>
        <v>131.46334510839466</v>
      </c>
      <c r="G39" s="194">
        <f t="shared" si="3"/>
        <v>40.119964829262059</v>
      </c>
    </row>
    <row r="40" spans="1:7" x14ac:dyDescent="0.25">
      <c r="A40" s="243" t="s">
        <v>11</v>
      </c>
      <c r="B40" s="243" t="s">
        <v>3</v>
      </c>
      <c r="C40" s="244">
        <f>C41+C50+C78</f>
        <v>476696.51</v>
      </c>
      <c r="D40" s="244">
        <f>D41+D50+D78</f>
        <v>1549800</v>
      </c>
      <c r="E40" s="244">
        <f>E41+E50+E78</f>
        <v>621953.57000000007</v>
      </c>
      <c r="F40" s="245">
        <f t="shared" si="12"/>
        <v>130.47160131296116</v>
      </c>
      <c r="G40" s="245">
        <f t="shared" si="3"/>
        <v>40.131214995483298</v>
      </c>
    </row>
    <row r="41" spans="1:7" x14ac:dyDescent="0.25">
      <c r="A41" s="14" t="s">
        <v>12</v>
      </c>
      <c r="B41" s="14" t="s">
        <v>13</v>
      </c>
      <c r="C41" s="9">
        <f>C42+C45+C47</f>
        <v>391767.07</v>
      </c>
      <c r="D41" s="9">
        <f>D42+D45+D47</f>
        <v>1235100</v>
      </c>
      <c r="E41" s="9">
        <f>E42+E45+E47</f>
        <v>519701.38</v>
      </c>
      <c r="F41" s="36">
        <f t="shared" si="12"/>
        <v>132.65570789295793</v>
      </c>
      <c r="G41" s="36">
        <f t="shared" si="3"/>
        <v>42.077676301514053</v>
      </c>
    </row>
    <row r="42" spans="1:7" x14ac:dyDescent="0.25">
      <c r="A42" s="14" t="s">
        <v>14</v>
      </c>
      <c r="B42" s="14" t="s">
        <v>15</v>
      </c>
      <c r="C42" s="9">
        <f>C43+C44</f>
        <v>333453.32</v>
      </c>
      <c r="D42" s="9">
        <f t="shared" ref="D42" si="13">D43+D44</f>
        <v>1020000</v>
      </c>
      <c r="E42" s="9">
        <f>E43+E44</f>
        <v>434733.07</v>
      </c>
      <c r="F42" s="36">
        <f t="shared" si="12"/>
        <v>130.37299193782206</v>
      </c>
      <c r="G42" s="36">
        <f t="shared" si="3"/>
        <v>42.620889215686276</v>
      </c>
    </row>
    <row r="43" spans="1:7" x14ac:dyDescent="0.25">
      <c r="A43" s="22" t="s">
        <v>16</v>
      </c>
      <c r="B43" s="22" t="s">
        <v>17</v>
      </c>
      <c r="C43" s="52">
        <v>326031.86</v>
      </c>
      <c r="D43" s="12">
        <v>1010000</v>
      </c>
      <c r="E43" s="13">
        <v>431554.42</v>
      </c>
      <c r="F43" s="36">
        <f t="shared" si="12"/>
        <v>132.36572033174917</v>
      </c>
      <c r="G43" s="36">
        <f t="shared" si="3"/>
        <v>42.728160396039605</v>
      </c>
    </row>
    <row r="44" spans="1:7" x14ac:dyDescent="0.25">
      <c r="A44" s="10">
        <v>3113</v>
      </c>
      <c r="B44" s="22" t="s">
        <v>371</v>
      </c>
      <c r="C44" s="52">
        <v>7421.46</v>
      </c>
      <c r="D44" s="12">
        <v>10000</v>
      </c>
      <c r="E44" s="13">
        <v>3178.65</v>
      </c>
      <c r="F44" s="36">
        <f t="shared" si="12"/>
        <v>42.830521218196957</v>
      </c>
      <c r="G44" s="36">
        <f t="shared" si="3"/>
        <v>31.7865</v>
      </c>
    </row>
    <row r="45" spans="1:7" x14ac:dyDescent="0.25">
      <c r="A45" s="14" t="s">
        <v>18</v>
      </c>
      <c r="B45" s="14" t="s">
        <v>19</v>
      </c>
      <c r="C45" s="9">
        <f>C46</f>
        <v>18850</v>
      </c>
      <c r="D45" s="9">
        <f>D46</f>
        <v>64400</v>
      </c>
      <c r="E45" s="9">
        <f>E46</f>
        <v>24900</v>
      </c>
      <c r="F45" s="36">
        <f t="shared" si="12"/>
        <v>132.09549071618036</v>
      </c>
      <c r="G45" s="36">
        <f t="shared" si="3"/>
        <v>38.66459627329192</v>
      </c>
    </row>
    <row r="46" spans="1:7" x14ac:dyDescent="0.25">
      <c r="A46" s="22" t="s">
        <v>20</v>
      </c>
      <c r="B46" s="22" t="s">
        <v>19</v>
      </c>
      <c r="C46" s="52">
        <v>18850</v>
      </c>
      <c r="D46" s="12">
        <v>64400</v>
      </c>
      <c r="E46" s="13">
        <v>24900</v>
      </c>
      <c r="F46" s="36">
        <f t="shared" si="12"/>
        <v>132.09549071618036</v>
      </c>
      <c r="G46" s="36">
        <f t="shared" si="3"/>
        <v>38.66459627329192</v>
      </c>
    </row>
    <row r="47" spans="1:7" x14ac:dyDescent="0.25">
      <c r="A47" s="14" t="s">
        <v>21</v>
      </c>
      <c r="B47" s="14" t="s">
        <v>22</v>
      </c>
      <c r="C47" s="9">
        <f>C48+C49</f>
        <v>39463.75</v>
      </c>
      <c r="D47" s="9">
        <f t="shared" ref="D47:E47" si="14">D48+D49</f>
        <v>150700</v>
      </c>
      <c r="E47" s="9">
        <f t="shared" si="14"/>
        <v>60068.31</v>
      </c>
      <c r="F47" s="36">
        <f t="shared" si="12"/>
        <v>152.21135852522883</v>
      </c>
      <c r="G47" s="36">
        <f t="shared" si="3"/>
        <v>39.859528865295282</v>
      </c>
    </row>
    <row r="48" spans="1:7" x14ac:dyDescent="0.25">
      <c r="A48" s="22" t="s">
        <v>23</v>
      </c>
      <c r="B48" s="22" t="s">
        <v>24</v>
      </c>
      <c r="C48" s="52">
        <v>39463.75</v>
      </c>
      <c r="D48" s="23">
        <v>150700</v>
      </c>
      <c r="E48" s="13">
        <v>60068.31</v>
      </c>
      <c r="F48" s="36">
        <f t="shared" si="12"/>
        <v>152.21135852522883</v>
      </c>
      <c r="G48" s="36">
        <f t="shared" si="3"/>
        <v>39.859528865295282</v>
      </c>
    </row>
    <row r="49" spans="1:7" x14ac:dyDescent="0.25">
      <c r="A49" s="22" t="s">
        <v>25</v>
      </c>
      <c r="B49" s="22" t="s">
        <v>26</v>
      </c>
      <c r="C49" s="52">
        <v>0</v>
      </c>
      <c r="D49" s="24">
        <v>0</v>
      </c>
      <c r="E49" s="13">
        <v>0</v>
      </c>
      <c r="F49" s="36" t="e">
        <f t="shared" si="12"/>
        <v>#DIV/0!</v>
      </c>
      <c r="G49" s="36" t="e">
        <f t="shared" si="3"/>
        <v>#DIV/0!</v>
      </c>
    </row>
    <row r="50" spans="1:7" x14ac:dyDescent="0.25">
      <c r="A50" s="14" t="s">
        <v>27</v>
      </c>
      <c r="B50" s="14" t="s">
        <v>28</v>
      </c>
      <c r="C50" s="9">
        <f>C51+C56+C63+C73</f>
        <v>83835.14</v>
      </c>
      <c r="D50" s="9">
        <f>D51+D56+D63+D73</f>
        <v>311700</v>
      </c>
      <c r="E50" s="9">
        <f>E51+E56+E63+E73</f>
        <v>102019.93000000002</v>
      </c>
      <c r="F50" s="36">
        <f t="shared" si="12"/>
        <v>121.69113095057756</v>
      </c>
      <c r="G50" s="36">
        <f t="shared" si="3"/>
        <v>32.730166827077326</v>
      </c>
    </row>
    <row r="51" spans="1:7" x14ac:dyDescent="0.25">
      <c r="A51" s="14" t="s">
        <v>29</v>
      </c>
      <c r="B51" s="14" t="s">
        <v>30</v>
      </c>
      <c r="C51" s="9">
        <f>SUM(C52:C55)</f>
        <v>7024</v>
      </c>
      <c r="D51" s="9">
        <f>SUM(D52:D55)</f>
        <v>28700</v>
      </c>
      <c r="E51" s="9">
        <f>SUM(E52:E55)</f>
        <v>11706.49</v>
      </c>
      <c r="F51" s="36">
        <f t="shared" si="12"/>
        <v>166.6641514806378</v>
      </c>
      <c r="G51" s="36">
        <f t="shared" si="3"/>
        <v>40.789163763066199</v>
      </c>
    </row>
    <row r="52" spans="1:7" x14ac:dyDescent="0.25">
      <c r="A52" s="22" t="s">
        <v>31</v>
      </c>
      <c r="B52" s="22" t="s">
        <v>32</v>
      </c>
      <c r="C52" s="52">
        <v>386</v>
      </c>
      <c r="D52" s="12">
        <v>4500</v>
      </c>
      <c r="E52" s="13">
        <v>603.4</v>
      </c>
      <c r="F52" s="36">
        <f t="shared" si="12"/>
        <v>156.32124352331607</v>
      </c>
      <c r="G52" s="36">
        <f t="shared" si="3"/>
        <v>13.408888888888889</v>
      </c>
    </row>
    <row r="53" spans="1:7" x14ac:dyDescent="0.25">
      <c r="A53" s="22" t="s">
        <v>33</v>
      </c>
      <c r="B53" s="22" t="s">
        <v>34</v>
      </c>
      <c r="C53" s="52">
        <v>5114</v>
      </c>
      <c r="D53" s="12">
        <v>18200</v>
      </c>
      <c r="E53" s="13">
        <v>9279.59</v>
      </c>
      <c r="F53" s="36">
        <f t="shared" si="12"/>
        <v>181.45463433711382</v>
      </c>
      <c r="G53" s="36">
        <f t="shared" si="3"/>
        <v>50.986758241758245</v>
      </c>
    </row>
    <row r="54" spans="1:7" x14ac:dyDescent="0.25">
      <c r="A54" s="22" t="s">
        <v>35</v>
      </c>
      <c r="B54" s="22" t="s">
        <v>36</v>
      </c>
      <c r="C54" s="52">
        <v>1177.5</v>
      </c>
      <c r="D54" s="12">
        <v>5000</v>
      </c>
      <c r="E54" s="13">
        <v>1805</v>
      </c>
      <c r="F54" s="36">
        <f t="shared" si="12"/>
        <v>153.29087048832272</v>
      </c>
      <c r="G54" s="36">
        <f t="shared" si="3"/>
        <v>36.1</v>
      </c>
    </row>
    <row r="55" spans="1:7" x14ac:dyDescent="0.25">
      <c r="A55" s="22" t="s">
        <v>37</v>
      </c>
      <c r="B55" s="22" t="s">
        <v>38</v>
      </c>
      <c r="C55" s="52">
        <v>346.5</v>
      </c>
      <c r="D55" s="12">
        <v>1000</v>
      </c>
      <c r="E55" s="13">
        <v>18.5</v>
      </c>
      <c r="F55" s="36">
        <f t="shared" si="12"/>
        <v>5.3391053391053394</v>
      </c>
      <c r="G55" s="36">
        <f t="shared" si="3"/>
        <v>1.8499999999999999</v>
      </c>
    </row>
    <row r="56" spans="1:7" x14ac:dyDescent="0.25">
      <c r="A56" s="14" t="s">
        <v>39</v>
      </c>
      <c r="B56" s="14" t="s">
        <v>40</v>
      </c>
      <c r="C56" s="9">
        <f>SUM(C57:C62)</f>
        <v>62988.34</v>
      </c>
      <c r="D56" s="9">
        <f>SUM(D57:D62)</f>
        <v>220600</v>
      </c>
      <c r="E56" s="9">
        <f>SUM(E57:E62)</f>
        <v>70221.960000000006</v>
      </c>
      <c r="F56" s="36">
        <f t="shared" si="12"/>
        <v>111.48406197083463</v>
      </c>
      <c r="G56" s="36">
        <f t="shared" si="3"/>
        <v>31.83225747960109</v>
      </c>
    </row>
    <row r="57" spans="1:7" x14ac:dyDescent="0.25">
      <c r="A57" s="22" t="s">
        <v>41</v>
      </c>
      <c r="B57" s="22" t="s">
        <v>42</v>
      </c>
      <c r="C57" s="52">
        <v>14574.68</v>
      </c>
      <c r="D57" s="12">
        <v>49300</v>
      </c>
      <c r="E57" s="13">
        <v>10708.07</v>
      </c>
      <c r="F57" s="36">
        <f t="shared" si="12"/>
        <v>73.470360927306814</v>
      </c>
      <c r="G57" s="36">
        <f t="shared" si="3"/>
        <v>21.720223123732254</v>
      </c>
    </row>
    <row r="58" spans="1:7" x14ac:dyDescent="0.25">
      <c r="A58" s="22" t="s">
        <v>43</v>
      </c>
      <c r="B58" s="22" t="s">
        <v>44</v>
      </c>
      <c r="C58" s="52">
        <v>29305.21</v>
      </c>
      <c r="D58" s="12">
        <v>100000</v>
      </c>
      <c r="E58" s="13">
        <v>39119.89</v>
      </c>
      <c r="F58" s="36">
        <f t="shared" si="12"/>
        <v>133.49124609583075</v>
      </c>
      <c r="G58" s="36">
        <f t="shared" si="3"/>
        <v>39.119889999999998</v>
      </c>
    </row>
    <row r="59" spans="1:7" x14ac:dyDescent="0.25">
      <c r="A59" s="22" t="s">
        <v>45</v>
      </c>
      <c r="B59" s="22" t="s">
        <v>46</v>
      </c>
      <c r="C59" s="52">
        <v>12989.89</v>
      </c>
      <c r="D59" s="12">
        <v>48300</v>
      </c>
      <c r="E59" s="13">
        <v>14978.3</v>
      </c>
      <c r="F59" s="36">
        <f t="shared" si="12"/>
        <v>115.30736595921904</v>
      </c>
      <c r="G59" s="36">
        <f t="shared" si="3"/>
        <v>31.010973084886128</v>
      </c>
    </row>
    <row r="60" spans="1:7" x14ac:dyDescent="0.25">
      <c r="A60" s="22" t="s">
        <v>47</v>
      </c>
      <c r="B60" s="22" t="s">
        <v>48</v>
      </c>
      <c r="C60" s="52">
        <v>1389.14</v>
      </c>
      <c r="D60" s="12">
        <v>10000</v>
      </c>
      <c r="E60" s="13">
        <v>3915.07</v>
      </c>
      <c r="F60" s="36">
        <f t="shared" si="12"/>
        <v>281.83408439754089</v>
      </c>
      <c r="G60" s="36">
        <f t="shared" si="3"/>
        <v>39.150700000000001</v>
      </c>
    </row>
    <row r="61" spans="1:7" x14ac:dyDescent="0.25">
      <c r="A61" s="22" t="s">
        <v>49</v>
      </c>
      <c r="B61" s="22" t="s">
        <v>50</v>
      </c>
      <c r="C61" s="52">
        <v>3273.08</v>
      </c>
      <c r="D61" s="12">
        <v>10000</v>
      </c>
      <c r="E61" s="13">
        <v>1447.08</v>
      </c>
      <c r="F61" s="36">
        <f t="shared" si="12"/>
        <v>44.211568308748944</v>
      </c>
      <c r="G61" s="36">
        <f t="shared" si="3"/>
        <v>14.470800000000001</v>
      </c>
    </row>
    <row r="62" spans="1:7" x14ac:dyDescent="0.25">
      <c r="A62" s="22" t="s">
        <v>51</v>
      </c>
      <c r="B62" s="22" t="s">
        <v>52</v>
      </c>
      <c r="C62" s="52">
        <v>1456.34</v>
      </c>
      <c r="D62" s="12">
        <v>3000</v>
      </c>
      <c r="E62" s="13">
        <v>53.55</v>
      </c>
      <c r="F62" s="36">
        <f t="shared" si="12"/>
        <v>3.6770259692104865</v>
      </c>
      <c r="G62" s="36">
        <f t="shared" si="3"/>
        <v>1.7849999999999997</v>
      </c>
    </row>
    <row r="63" spans="1:7" x14ac:dyDescent="0.25">
      <c r="A63" s="14" t="s">
        <v>53</v>
      </c>
      <c r="B63" s="14" t="s">
        <v>54</v>
      </c>
      <c r="C63" s="9">
        <f>SUM(C64:C72)</f>
        <v>9558.0799999999981</v>
      </c>
      <c r="D63" s="9">
        <f>SUM(D64:D72)</f>
        <v>50600</v>
      </c>
      <c r="E63" s="9">
        <f>SUM(E64:E72)</f>
        <v>16824.490000000002</v>
      </c>
      <c r="F63" s="36">
        <f t="shared" si="12"/>
        <v>176.02374116977472</v>
      </c>
      <c r="G63" s="36">
        <f t="shared" si="3"/>
        <v>33.249980237154155</v>
      </c>
    </row>
    <row r="64" spans="1:7" x14ac:dyDescent="0.25">
      <c r="A64" s="22" t="s">
        <v>55</v>
      </c>
      <c r="B64" s="22" t="s">
        <v>56</v>
      </c>
      <c r="C64" s="52">
        <v>1733.3</v>
      </c>
      <c r="D64" s="12">
        <v>4000</v>
      </c>
      <c r="E64" s="13">
        <v>723.2</v>
      </c>
      <c r="F64" s="36">
        <f t="shared" si="12"/>
        <v>41.723879305371256</v>
      </c>
      <c r="G64" s="36">
        <f t="shared" si="3"/>
        <v>18.080000000000002</v>
      </c>
    </row>
    <row r="65" spans="1:7" x14ac:dyDescent="0.25">
      <c r="A65" s="22" t="s">
        <v>57</v>
      </c>
      <c r="B65" s="22" t="s">
        <v>58</v>
      </c>
      <c r="C65" s="52">
        <v>1473.41</v>
      </c>
      <c r="D65" s="12">
        <v>16000</v>
      </c>
      <c r="E65" s="13">
        <v>7796.68</v>
      </c>
      <c r="F65" s="36">
        <f t="shared" si="12"/>
        <v>529.15888992201769</v>
      </c>
      <c r="G65" s="36">
        <f t="shared" si="3"/>
        <v>48.72925</v>
      </c>
    </row>
    <row r="66" spans="1:7" x14ac:dyDescent="0.25">
      <c r="A66" s="22" t="s">
        <v>59</v>
      </c>
      <c r="B66" s="22" t="s">
        <v>60</v>
      </c>
      <c r="C66" s="52">
        <v>159.24</v>
      </c>
      <c r="D66" s="12">
        <v>2100</v>
      </c>
      <c r="E66" s="13">
        <v>400</v>
      </c>
      <c r="F66" s="36">
        <f t="shared" si="12"/>
        <v>251.19316754584275</v>
      </c>
      <c r="G66" s="36">
        <f t="shared" si="3"/>
        <v>19.047619047619047</v>
      </c>
    </row>
    <row r="67" spans="1:7" x14ac:dyDescent="0.25">
      <c r="A67" s="22" t="s">
        <v>61</v>
      </c>
      <c r="B67" s="22" t="s">
        <v>62</v>
      </c>
      <c r="C67" s="52">
        <v>970.79</v>
      </c>
      <c r="D67" s="12">
        <v>5800</v>
      </c>
      <c r="E67" s="13">
        <v>1778.81</v>
      </c>
      <c r="F67" s="36">
        <f t="shared" si="12"/>
        <v>183.23324302887337</v>
      </c>
      <c r="G67" s="36">
        <f t="shared" si="3"/>
        <v>30.669137931034481</v>
      </c>
    </row>
    <row r="68" spans="1:7" x14ac:dyDescent="0.25">
      <c r="A68" s="10">
        <v>3235</v>
      </c>
      <c r="B68" s="11" t="s">
        <v>377</v>
      </c>
      <c r="C68" s="52">
        <v>2469.6</v>
      </c>
      <c r="D68" s="12">
        <v>6000</v>
      </c>
      <c r="E68" s="13">
        <v>2469.6</v>
      </c>
      <c r="F68" s="36">
        <f t="shared" si="12"/>
        <v>100</v>
      </c>
      <c r="G68" s="36">
        <f t="shared" si="3"/>
        <v>41.16</v>
      </c>
    </row>
    <row r="69" spans="1:7" x14ac:dyDescent="0.25">
      <c r="A69" s="22" t="s">
        <v>63</v>
      </c>
      <c r="B69" s="22" t="s">
        <v>64</v>
      </c>
      <c r="C69" s="52">
        <v>943.48</v>
      </c>
      <c r="D69" s="12">
        <v>5000</v>
      </c>
      <c r="E69" s="13">
        <v>986</v>
      </c>
      <c r="F69" s="36">
        <f t="shared" si="12"/>
        <v>104.50671980328146</v>
      </c>
      <c r="G69" s="36">
        <f t="shared" si="3"/>
        <v>19.72</v>
      </c>
    </row>
    <row r="70" spans="1:7" x14ac:dyDescent="0.25">
      <c r="A70" s="22" t="s">
        <v>65</v>
      </c>
      <c r="B70" s="22" t="s">
        <v>66</v>
      </c>
      <c r="C70" s="52">
        <v>500</v>
      </c>
      <c r="D70" s="12">
        <v>3000</v>
      </c>
      <c r="E70" s="13">
        <v>0</v>
      </c>
      <c r="F70" s="36">
        <f t="shared" si="12"/>
        <v>0</v>
      </c>
      <c r="G70" s="36">
        <f t="shared" si="3"/>
        <v>0</v>
      </c>
    </row>
    <row r="71" spans="1:7" x14ac:dyDescent="0.25">
      <c r="A71" s="22" t="s">
        <v>67</v>
      </c>
      <c r="B71" s="22" t="s">
        <v>68</v>
      </c>
      <c r="C71" s="52">
        <v>720.8</v>
      </c>
      <c r="D71" s="12">
        <v>6200</v>
      </c>
      <c r="E71" s="13">
        <v>2082.7399999999998</v>
      </c>
      <c r="F71" s="36">
        <f t="shared" ref="F71:F95" si="15">E71/C71*100</f>
        <v>288.94839067702549</v>
      </c>
      <c r="G71" s="36">
        <f t="shared" si="3"/>
        <v>33.592580645161284</v>
      </c>
    </row>
    <row r="72" spans="1:7" x14ac:dyDescent="0.25">
      <c r="A72" s="22" t="s">
        <v>69</v>
      </c>
      <c r="B72" s="22" t="s">
        <v>70</v>
      </c>
      <c r="C72" s="52">
        <v>587.46</v>
      </c>
      <c r="D72" s="12">
        <v>2500</v>
      </c>
      <c r="E72" s="13">
        <v>587.46</v>
      </c>
      <c r="F72" s="36">
        <f t="shared" si="15"/>
        <v>100</v>
      </c>
      <c r="G72" s="36">
        <f t="shared" si="3"/>
        <v>23.498400000000004</v>
      </c>
    </row>
    <row r="73" spans="1:7" x14ac:dyDescent="0.25">
      <c r="A73" s="14" t="s">
        <v>71</v>
      </c>
      <c r="B73" s="14" t="s">
        <v>72</v>
      </c>
      <c r="C73" s="9">
        <f>C74+C75+C76+C77</f>
        <v>4264.7199999999993</v>
      </c>
      <c r="D73" s="9">
        <f>D74+D75+D76+D77</f>
        <v>11800</v>
      </c>
      <c r="E73" s="9">
        <f>E74+E75+E76+E77</f>
        <v>3266.99</v>
      </c>
      <c r="F73" s="36">
        <f t="shared" si="15"/>
        <v>76.60502916955862</v>
      </c>
      <c r="G73" s="36">
        <f t="shared" si="3"/>
        <v>27.686355932203387</v>
      </c>
    </row>
    <row r="74" spans="1:7" x14ac:dyDescent="0.25">
      <c r="A74" s="22" t="s">
        <v>73</v>
      </c>
      <c r="B74" s="22" t="s">
        <v>74</v>
      </c>
      <c r="C74" s="52">
        <v>1049.6600000000001</v>
      </c>
      <c r="D74" s="12">
        <v>4600</v>
      </c>
      <c r="E74" s="13">
        <v>1229.7</v>
      </c>
      <c r="F74" s="36">
        <f t="shared" si="15"/>
        <v>117.15222071909</v>
      </c>
      <c r="G74" s="36">
        <f t="shared" si="3"/>
        <v>26.732608695652178</v>
      </c>
    </row>
    <row r="75" spans="1:7" x14ac:dyDescent="0.25">
      <c r="A75" s="10">
        <v>3293</v>
      </c>
      <c r="B75" s="11" t="s">
        <v>352</v>
      </c>
      <c r="C75" s="52">
        <v>720.04</v>
      </c>
      <c r="D75" s="12">
        <v>2000</v>
      </c>
      <c r="E75" s="13">
        <v>0</v>
      </c>
      <c r="F75" s="36">
        <f t="shared" si="15"/>
        <v>0</v>
      </c>
      <c r="G75" s="36">
        <f t="shared" si="3"/>
        <v>0</v>
      </c>
    </row>
    <row r="76" spans="1:7" x14ac:dyDescent="0.25">
      <c r="A76" s="22" t="s">
        <v>75</v>
      </c>
      <c r="B76" s="22" t="s">
        <v>76</v>
      </c>
      <c r="C76" s="52">
        <v>1189</v>
      </c>
      <c r="D76" s="12">
        <v>3100</v>
      </c>
      <c r="E76" s="13">
        <v>1260</v>
      </c>
      <c r="F76" s="36">
        <f t="shared" si="15"/>
        <v>105.97140454163163</v>
      </c>
      <c r="G76" s="36">
        <f t="shared" si="3"/>
        <v>40.645161290322577</v>
      </c>
    </row>
    <row r="77" spans="1:7" x14ac:dyDescent="0.25">
      <c r="A77" s="22" t="s">
        <v>77</v>
      </c>
      <c r="B77" s="22" t="s">
        <v>72</v>
      </c>
      <c r="C77" s="52">
        <v>1306.02</v>
      </c>
      <c r="D77" s="12">
        <v>2100</v>
      </c>
      <c r="E77" s="13">
        <v>777.29</v>
      </c>
      <c r="F77" s="36">
        <f t="shared" si="15"/>
        <v>59.515933906065754</v>
      </c>
      <c r="G77" s="36">
        <f t="shared" si="3"/>
        <v>37.01380952380952</v>
      </c>
    </row>
    <row r="78" spans="1:7" x14ac:dyDescent="0.25">
      <c r="A78" s="14" t="s">
        <v>78</v>
      </c>
      <c r="B78" s="14" t="s">
        <v>79</v>
      </c>
      <c r="C78" s="9">
        <f>C79+C81</f>
        <v>1094.3</v>
      </c>
      <c r="D78" s="9">
        <f>D79+D81</f>
        <v>3000</v>
      </c>
      <c r="E78" s="9">
        <f>E79+E81</f>
        <v>232.26</v>
      </c>
      <c r="F78" s="36">
        <f t="shared" si="15"/>
        <v>21.224527094946541</v>
      </c>
      <c r="G78" s="36">
        <f t="shared" si="3"/>
        <v>7.742</v>
      </c>
    </row>
    <row r="79" spans="1:7" x14ac:dyDescent="0.25">
      <c r="A79" s="14" t="s">
        <v>80</v>
      </c>
      <c r="B79" s="14" t="s">
        <v>81</v>
      </c>
      <c r="C79" s="9">
        <f>C80</f>
        <v>0</v>
      </c>
      <c r="D79" s="9">
        <f>D80</f>
        <v>0</v>
      </c>
      <c r="E79" s="9">
        <f>E80</f>
        <v>0</v>
      </c>
      <c r="F79" s="36" t="e">
        <f t="shared" si="15"/>
        <v>#DIV/0!</v>
      </c>
      <c r="G79" s="36" t="e">
        <f t="shared" si="3"/>
        <v>#DIV/0!</v>
      </c>
    </row>
    <row r="80" spans="1:7" ht="25.5" x14ac:dyDescent="0.25">
      <c r="A80" s="22" t="s">
        <v>82</v>
      </c>
      <c r="B80" s="22" t="s">
        <v>83</v>
      </c>
      <c r="C80" s="52">
        <v>0</v>
      </c>
      <c r="D80" s="12">
        <v>0</v>
      </c>
      <c r="E80" s="13">
        <v>0</v>
      </c>
      <c r="F80" s="36" t="e">
        <f t="shared" si="15"/>
        <v>#DIV/0!</v>
      </c>
      <c r="G80" s="36" t="e">
        <f t="shared" si="3"/>
        <v>#DIV/0!</v>
      </c>
    </row>
    <row r="81" spans="1:7" x14ac:dyDescent="0.25">
      <c r="A81" s="14" t="s">
        <v>84</v>
      </c>
      <c r="B81" s="14" t="s">
        <v>85</v>
      </c>
      <c r="C81" s="9">
        <f>C82+C83</f>
        <v>1094.3</v>
      </c>
      <c r="D81" s="9">
        <f>D82+D83</f>
        <v>3000</v>
      </c>
      <c r="E81" s="9">
        <f>E82+E83</f>
        <v>232.26</v>
      </c>
      <c r="F81" s="36">
        <f t="shared" si="15"/>
        <v>21.224527094946541</v>
      </c>
      <c r="G81" s="36">
        <f t="shared" si="3"/>
        <v>7.742</v>
      </c>
    </row>
    <row r="82" spans="1:7" x14ac:dyDescent="0.25">
      <c r="A82" s="22" t="s">
        <v>86</v>
      </c>
      <c r="B82" s="22" t="s">
        <v>87</v>
      </c>
      <c r="C82" s="52">
        <v>755.85</v>
      </c>
      <c r="D82" s="12">
        <v>2000</v>
      </c>
      <c r="E82" s="13">
        <v>0</v>
      </c>
      <c r="F82" s="36">
        <f t="shared" si="15"/>
        <v>0</v>
      </c>
      <c r="G82" s="36">
        <f t="shared" si="3"/>
        <v>0</v>
      </c>
    </row>
    <row r="83" spans="1:7" x14ac:dyDescent="0.25">
      <c r="A83" s="22" t="s">
        <v>88</v>
      </c>
      <c r="B83" s="22" t="s">
        <v>89</v>
      </c>
      <c r="C83" s="52">
        <v>338.45</v>
      </c>
      <c r="D83" s="12">
        <v>1000</v>
      </c>
      <c r="E83" s="13">
        <v>232.26</v>
      </c>
      <c r="F83" s="36">
        <f t="shared" si="15"/>
        <v>68.624612202688724</v>
      </c>
      <c r="G83" s="36">
        <f t="shared" si="3"/>
        <v>23.225999999999999</v>
      </c>
    </row>
    <row r="84" spans="1:7" ht="15" customHeight="1" x14ac:dyDescent="0.25">
      <c r="A84" s="243" t="s">
        <v>90</v>
      </c>
      <c r="B84" s="243" t="s">
        <v>4</v>
      </c>
      <c r="C84" s="244">
        <f>C85</f>
        <v>543.75</v>
      </c>
      <c r="D84" s="244">
        <f>D85</f>
        <v>14000</v>
      </c>
      <c r="E84" s="244">
        <f>E85</f>
        <v>5442.4400000000005</v>
      </c>
      <c r="F84" s="245">
        <f t="shared" si="15"/>
        <v>1000.9085057471266</v>
      </c>
      <c r="G84" s="245">
        <f t="shared" ref="G84:G95" si="16">E84/D84*100</f>
        <v>38.874571428571429</v>
      </c>
    </row>
    <row r="85" spans="1:7" ht="15" customHeight="1" x14ac:dyDescent="0.25">
      <c r="A85" s="25" t="s">
        <v>91</v>
      </c>
      <c r="B85" s="25" t="s">
        <v>92</v>
      </c>
      <c r="C85" s="26">
        <f>C86+C88+C92+C94</f>
        <v>543.75</v>
      </c>
      <c r="D85" s="26">
        <f t="shared" ref="D85:E85" si="17">D86+D88+D92+D94</f>
        <v>14000</v>
      </c>
      <c r="E85" s="26">
        <f t="shared" si="17"/>
        <v>5442.4400000000005</v>
      </c>
      <c r="F85" s="36">
        <f t="shared" si="15"/>
        <v>1000.9085057471266</v>
      </c>
      <c r="G85" s="36">
        <f t="shared" si="16"/>
        <v>38.874571428571429</v>
      </c>
    </row>
    <row r="86" spans="1:7" x14ac:dyDescent="0.25">
      <c r="A86" s="25" t="s">
        <v>93</v>
      </c>
      <c r="B86" s="25" t="s">
        <v>94</v>
      </c>
      <c r="C86" s="26">
        <f>C87</f>
        <v>0</v>
      </c>
      <c r="D86" s="26">
        <f>D87</f>
        <v>0</v>
      </c>
      <c r="E86" s="26">
        <f>E87</f>
        <v>0</v>
      </c>
      <c r="F86" s="36" t="e">
        <f t="shared" si="15"/>
        <v>#DIV/0!</v>
      </c>
      <c r="G86" s="36" t="e">
        <f t="shared" si="16"/>
        <v>#DIV/0!</v>
      </c>
    </row>
    <row r="87" spans="1:7" x14ac:dyDescent="0.25">
      <c r="A87" s="30">
        <v>4214</v>
      </c>
      <c r="B87" s="31" t="s">
        <v>120</v>
      </c>
      <c r="C87" s="53">
        <v>0</v>
      </c>
      <c r="D87" s="28">
        <v>0</v>
      </c>
      <c r="E87" s="29">
        <v>0</v>
      </c>
      <c r="F87" s="36" t="e">
        <f t="shared" si="15"/>
        <v>#DIV/0!</v>
      </c>
      <c r="G87" s="36" t="e">
        <f t="shared" si="16"/>
        <v>#DIV/0!</v>
      </c>
    </row>
    <row r="88" spans="1:7" x14ac:dyDescent="0.25">
      <c r="A88" s="25" t="s">
        <v>95</v>
      </c>
      <c r="B88" s="25" t="s">
        <v>96</v>
      </c>
      <c r="C88" s="26">
        <f>C89+C90+C91</f>
        <v>543.75</v>
      </c>
      <c r="D88" s="26">
        <f>D89+D90+D91</f>
        <v>14000</v>
      </c>
      <c r="E88" s="26">
        <f>E89+E90+E91</f>
        <v>5442.4400000000005</v>
      </c>
      <c r="F88" s="36">
        <f t="shared" si="15"/>
        <v>1000.9085057471266</v>
      </c>
      <c r="G88" s="36">
        <f t="shared" si="16"/>
        <v>38.874571428571429</v>
      </c>
    </row>
    <row r="89" spans="1:7" x14ac:dyDescent="0.25">
      <c r="A89" s="27" t="s">
        <v>97</v>
      </c>
      <c r="B89" s="27" t="s">
        <v>98</v>
      </c>
      <c r="C89" s="53">
        <v>543.75</v>
      </c>
      <c r="D89" s="28">
        <v>3000</v>
      </c>
      <c r="E89" s="29">
        <v>2341.75</v>
      </c>
      <c r="F89" s="36">
        <f t="shared" si="15"/>
        <v>430.66666666666669</v>
      </c>
      <c r="G89" s="36">
        <f t="shared" si="16"/>
        <v>78.058333333333323</v>
      </c>
    </row>
    <row r="90" spans="1:7" x14ac:dyDescent="0.25">
      <c r="A90" s="27" t="s">
        <v>99</v>
      </c>
      <c r="B90" s="27" t="s">
        <v>100</v>
      </c>
      <c r="C90" s="53">
        <v>0</v>
      </c>
      <c r="D90" s="28">
        <v>0</v>
      </c>
      <c r="E90" s="29">
        <v>0</v>
      </c>
      <c r="F90" s="36" t="e">
        <f t="shared" si="15"/>
        <v>#DIV/0!</v>
      </c>
      <c r="G90" s="36" t="e">
        <f t="shared" si="16"/>
        <v>#DIV/0!</v>
      </c>
    </row>
    <row r="91" spans="1:7" x14ac:dyDescent="0.25">
      <c r="A91" s="27" t="s">
        <v>101</v>
      </c>
      <c r="B91" s="27" t="s">
        <v>102</v>
      </c>
      <c r="C91" s="53">
        <v>0</v>
      </c>
      <c r="D91" s="28">
        <v>11000</v>
      </c>
      <c r="E91" s="29">
        <v>3100.69</v>
      </c>
      <c r="F91" s="36" t="e">
        <f t="shared" si="15"/>
        <v>#DIV/0!</v>
      </c>
      <c r="G91" s="36">
        <f t="shared" si="16"/>
        <v>28.188090909090906</v>
      </c>
    </row>
    <row r="92" spans="1:7" x14ac:dyDescent="0.25">
      <c r="A92" s="60">
        <v>423</v>
      </c>
      <c r="B92" s="62" t="s">
        <v>121</v>
      </c>
      <c r="C92" s="63">
        <f>C93</f>
        <v>0</v>
      </c>
      <c r="D92" s="63">
        <f t="shared" ref="D92:E92" si="18">D93</f>
        <v>0</v>
      </c>
      <c r="E92" s="63">
        <f t="shared" si="18"/>
        <v>0</v>
      </c>
      <c r="F92" s="36" t="e">
        <f t="shared" si="15"/>
        <v>#DIV/0!</v>
      </c>
      <c r="G92" s="36" t="e">
        <f t="shared" si="16"/>
        <v>#DIV/0!</v>
      </c>
    </row>
    <row r="93" spans="1:7" x14ac:dyDescent="0.25">
      <c r="A93" s="64">
        <v>4231</v>
      </c>
      <c r="B93" s="65" t="s">
        <v>122</v>
      </c>
      <c r="C93" s="66">
        <v>0</v>
      </c>
      <c r="D93" s="66"/>
      <c r="E93" s="66"/>
      <c r="F93" s="36" t="e">
        <f t="shared" si="15"/>
        <v>#DIV/0!</v>
      </c>
      <c r="G93" s="36" t="e">
        <f t="shared" si="16"/>
        <v>#DIV/0!</v>
      </c>
    </row>
    <row r="94" spans="1:7" x14ac:dyDescent="0.25">
      <c r="A94" s="204">
        <v>426</v>
      </c>
      <c r="B94" s="203" t="s">
        <v>388</v>
      </c>
      <c r="C94" s="203">
        <f>C95</f>
        <v>0</v>
      </c>
      <c r="D94" s="203">
        <f t="shared" ref="D94:E94" si="19">D95</f>
        <v>0</v>
      </c>
      <c r="E94" s="203">
        <f t="shared" si="19"/>
        <v>0</v>
      </c>
      <c r="F94" s="36" t="e">
        <f t="shared" si="15"/>
        <v>#DIV/0!</v>
      </c>
      <c r="G94" s="36" t="e">
        <f t="shared" si="16"/>
        <v>#DIV/0!</v>
      </c>
    </row>
    <row r="95" spans="1:7" x14ac:dyDescent="0.25">
      <c r="A95" s="205">
        <v>4262</v>
      </c>
      <c r="B95" s="66" t="s">
        <v>389</v>
      </c>
      <c r="C95" s="66">
        <v>0</v>
      </c>
      <c r="D95" s="66">
        <v>0</v>
      </c>
      <c r="E95" s="66">
        <v>0</v>
      </c>
      <c r="F95" s="36" t="e">
        <f t="shared" si="15"/>
        <v>#DIV/0!</v>
      </c>
      <c r="G95" s="36" t="e">
        <f t="shared" si="16"/>
        <v>#DIV/0!</v>
      </c>
    </row>
    <row r="96" spans="1:7" x14ac:dyDescent="0.25">
      <c r="B96" s="61" t="s">
        <v>105</v>
      </c>
      <c r="E96" s="61" t="s">
        <v>105</v>
      </c>
    </row>
  </sheetData>
  <mergeCells count="5">
    <mergeCell ref="A11:C11"/>
    <mergeCell ref="A1:E1"/>
    <mergeCell ref="A6:E6"/>
    <mergeCell ref="A7:G7"/>
    <mergeCell ref="A8:G8"/>
  </mergeCells>
  <phoneticPr fontId="16" type="noConversion"/>
  <pageMargins left="0.19685039370078741" right="0.19685039370078741" top="0.39370078740157483" bottom="0.70866141732283472" header="0.39370078740157483" footer="0.39370078740157483"/>
  <pageSetup paperSize="9" orientation="landscape" verticalDpi="599" r:id="rId1"/>
  <headerFooter alignWithMargins="0">
    <oddFooter>&amp;L&amp;"Arial,Regular"&amp;8 LC Šifra apl. (2022) &amp;C&amp;"Arial,Regular"&amp;8Stranica &amp;P od &amp;N &amp;R&amp;"Arial,Regular"&amp;8 *Obrada LC*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6E224-CD75-4F8D-BBB5-68223E091CD4}">
  <dimension ref="A1:R40"/>
  <sheetViews>
    <sheetView view="pageLayout" zoomScaleNormal="100" workbookViewId="0">
      <selection activeCell="P9" sqref="P9"/>
    </sheetView>
  </sheetViews>
  <sheetFormatPr defaultRowHeight="15" x14ac:dyDescent="0.25"/>
  <cols>
    <col min="1" max="1" width="8.42578125" customWidth="1"/>
    <col min="3" max="6" width="8.5703125" customWidth="1"/>
    <col min="7" max="7" width="7.7109375" customWidth="1"/>
    <col min="8" max="8" width="5.28515625" customWidth="1"/>
    <col min="9" max="9" width="5.5703125" customWidth="1"/>
    <col min="10" max="10" width="6.85546875" customWidth="1"/>
    <col min="11" max="11" width="5.28515625" customWidth="1"/>
    <col min="12" max="12" width="2.140625" customWidth="1"/>
    <col min="13" max="15" width="11" customWidth="1"/>
    <col min="16" max="16" width="7.7109375" customWidth="1"/>
    <col min="17" max="17" width="7" customWidth="1"/>
  </cols>
  <sheetData>
    <row r="1" spans="1:18" x14ac:dyDescent="0.25">
      <c r="A1" s="61"/>
    </row>
    <row r="2" spans="1:18" x14ac:dyDescent="0.25">
      <c r="A2" s="61" t="s">
        <v>105</v>
      </c>
    </row>
    <row r="3" spans="1:18" ht="18" customHeight="1" x14ac:dyDescent="0.25">
      <c r="A3" s="253" t="s">
        <v>384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</row>
    <row r="4" spans="1:18" ht="18.75" customHeight="1" x14ac:dyDescent="0.25">
      <c r="A4" s="254" t="s">
        <v>396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</row>
    <row r="5" spans="1:18" x14ac:dyDescent="0.25">
      <c r="A5" s="67" t="s">
        <v>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 t="s">
        <v>105</v>
      </c>
      <c r="N5" s="67"/>
      <c r="O5" s="67"/>
      <c r="P5" s="67"/>
      <c r="Q5" s="67"/>
    </row>
    <row r="6" spans="1:18" x14ac:dyDescent="0.25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</row>
    <row r="7" spans="1:18" ht="36" customHeight="1" x14ac:dyDescent="0.25">
      <c r="A7" s="111" t="s">
        <v>123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3"/>
      <c r="M7" s="180" t="s">
        <v>397</v>
      </c>
      <c r="N7" s="181" t="s">
        <v>454</v>
      </c>
      <c r="O7" s="181" t="s">
        <v>449</v>
      </c>
      <c r="P7" s="181" t="s">
        <v>455</v>
      </c>
      <c r="Q7" s="180" t="s">
        <v>456</v>
      </c>
    </row>
    <row r="8" spans="1:18" x14ac:dyDescent="0.25">
      <c r="A8" s="111" t="s">
        <v>124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3"/>
      <c r="M8" s="114" t="s">
        <v>125</v>
      </c>
      <c r="N8" s="115">
        <v>2</v>
      </c>
      <c r="O8" s="115">
        <v>3</v>
      </c>
      <c r="P8" s="115">
        <v>4</v>
      </c>
      <c r="Q8" s="114">
        <v>5</v>
      </c>
    </row>
    <row r="9" spans="1:18" x14ac:dyDescent="0.25">
      <c r="A9" s="116" t="s">
        <v>127</v>
      </c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8"/>
      <c r="M9" s="119">
        <f>M10+M12+M14+M16+M19</f>
        <v>449838.76</v>
      </c>
      <c r="N9" s="119">
        <f>N10+N12+N14+N16+N19</f>
        <v>1563300</v>
      </c>
      <c r="O9" s="119">
        <f>O10+O12+O14+O16+O19</f>
        <v>641351.32999999996</v>
      </c>
      <c r="P9" s="120">
        <f t="shared" ref="P9:P16" si="0">O9/M9*100</f>
        <v>142.57360348405726</v>
      </c>
      <c r="Q9" s="119">
        <f>O9/N9*100</f>
        <v>41.025480074202001</v>
      </c>
    </row>
    <row r="10" spans="1:18" x14ac:dyDescent="0.25">
      <c r="A10" s="209" t="s">
        <v>128</v>
      </c>
      <c r="B10" s="210"/>
      <c r="C10" s="210"/>
      <c r="D10" s="210"/>
      <c r="E10" s="210"/>
      <c r="F10" s="210"/>
      <c r="G10" s="210"/>
      <c r="H10" s="210"/>
      <c r="I10" s="210"/>
      <c r="J10" s="210"/>
      <c r="K10" s="210"/>
      <c r="L10" s="219"/>
      <c r="M10" s="220">
        <f>M11</f>
        <v>325119.69</v>
      </c>
      <c r="N10" s="220">
        <f>N11</f>
        <v>1206000</v>
      </c>
      <c r="O10" s="220">
        <f>O11</f>
        <v>476429.89</v>
      </c>
      <c r="P10" s="225">
        <f t="shared" si="0"/>
        <v>146.53984506444382</v>
      </c>
      <c r="Q10" s="226">
        <f>O10/N10*100</f>
        <v>39.504966003316753</v>
      </c>
    </row>
    <row r="11" spans="1:18" x14ac:dyDescent="0.25">
      <c r="A11" s="125" t="s">
        <v>401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7"/>
      <c r="M11" s="128">
        <v>325119.69</v>
      </c>
      <c r="N11" s="129">
        <v>1206000</v>
      </c>
      <c r="O11" s="129">
        <v>476429.89</v>
      </c>
      <c r="P11" s="124">
        <f t="shared" si="0"/>
        <v>146.53984506444382</v>
      </c>
      <c r="Q11" s="137">
        <f t="shared" ref="Q11:Q39" si="1">O11/N11*100</f>
        <v>39.504966003316753</v>
      </c>
    </row>
    <row r="12" spans="1:18" x14ac:dyDescent="0.25">
      <c r="A12" s="211" t="s">
        <v>129</v>
      </c>
      <c r="B12" s="212"/>
      <c r="C12" s="212"/>
      <c r="D12" s="212"/>
      <c r="E12" s="212"/>
      <c r="F12" s="212"/>
      <c r="G12" s="212"/>
      <c r="H12" s="212"/>
      <c r="I12" s="212"/>
      <c r="J12" s="212"/>
      <c r="K12" s="212"/>
      <c r="L12" s="221"/>
      <c r="M12" s="222">
        <f>M13</f>
        <v>491.36</v>
      </c>
      <c r="N12" s="222">
        <f t="shared" ref="N12:O12" si="2">N13</f>
        <v>1300</v>
      </c>
      <c r="O12" s="222">
        <f t="shared" si="2"/>
        <v>491.36</v>
      </c>
      <c r="P12" s="223">
        <f t="shared" si="0"/>
        <v>100</v>
      </c>
      <c r="Q12" s="224">
        <f t="shared" si="1"/>
        <v>37.796923076923079</v>
      </c>
    </row>
    <row r="13" spans="1:18" x14ac:dyDescent="0.25">
      <c r="A13" s="125" t="s">
        <v>402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7"/>
      <c r="M13" s="128">
        <v>491.36</v>
      </c>
      <c r="N13" s="129">
        <v>1300</v>
      </c>
      <c r="O13" s="129">
        <v>491.36</v>
      </c>
      <c r="P13" s="124">
        <f t="shared" si="0"/>
        <v>100</v>
      </c>
      <c r="Q13" s="137">
        <f t="shared" si="1"/>
        <v>37.796923076923079</v>
      </c>
    </row>
    <row r="14" spans="1:18" x14ac:dyDescent="0.25">
      <c r="A14" s="213" t="s">
        <v>130</v>
      </c>
      <c r="B14" s="214"/>
      <c r="C14" s="214"/>
      <c r="D14" s="214"/>
      <c r="E14" s="214"/>
      <c r="F14" s="214"/>
      <c r="G14" s="214"/>
      <c r="H14" s="214"/>
      <c r="I14" s="214"/>
      <c r="J14" s="214"/>
      <c r="K14" s="214"/>
      <c r="L14" s="227"/>
      <c r="M14" s="228">
        <f>M15</f>
        <v>119158.77</v>
      </c>
      <c r="N14" s="228">
        <f t="shared" ref="N14:O14" si="3">N15</f>
        <v>332300</v>
      </c>
      <c r="O14" s="228">
        <f t="shared" si="3"/>
        <v>154645.68</v>
      </c>
      <c r="P14" s="229">
        <f t="shared" si="0"/>
        <v>129.78119864782087</v>
      </c>
      <c r="Q14" s="230">
        <f t="shared" si="1"/>
        <v>46.537971712308149</v>
      </c>
    </row>
    <row r="15" spans="1:18" x14ac:dyDescent="0.25">
      <c r="A15" s="125" t="s">
        <v>403</v>
      </c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7"/>
      <c r="M15" s="128">
        <v>119158.77</v>
      </c>
      <c r="N15" s="129">
        <v>332300</v>
      </c>
      <c r="O15" s="129">
        <v>154645.68</v>
      </c>
      <c r="P15" s="124">
        <f t="shared" si="0"/>
        <v>129.78119864782087</v>
      </c>
      <c r="Q15" s="137">
        <f t="shared" si="1"/>
        <v>46.537971712308149</v>
      </c>
    </row>
    <row r="16" spans="1:18" x14ac:dyDescent="0.25">
      <c r="A16" s="215" t="s">
        <v>131</v>
      </c>
      <c r="B16" s="216"/>
      <c r="C16" s="216"/>
      <c r="D16" s="216"/>
      <c r="E16" s="216"/>
      <c r="F16" s="216"/>
      <c r="G16" s="216"/>
      <c r="H16" s="216"/>
      <c r="I16" s="216"/>
      <c r="J16" s="216"/>
      <c r="K16" s="216"/>
      <c r="L16" s="231"/>
      <c r="M16" s="232">
        <f>M18</f>
        <v>4948.9399999999996</v>
      </c>
      <c r="N16" s="232">
        <f>N17+N18</f>
        <v>23000</v>
      </c>
      <c r="O16" s="232">
        <f t="shared" ref="O16" si="4">O18</f>
        <v>9644.4</v>
      </c>
      <c r="P16" s="233">
        <f t="shared" si="0"/>
        <v>194.87809510723508</v>
      </c>
      <c r="Q16" s="234">
        <f t="shared" si="1"/>
        <v>41.932173913043478</v>
      </c>
    </row>
    <row r="17" spans="1:17" x14ac:dyDescent="0.25">
      <c r="A17" s="125" t="s">
        <v>405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2"/>
      <c r="M17" s="123"/>
      <c r="N17" s="129">
        <v>3000</v>
      </c>
      <c r="O17" s="206"/>
      <c r="P17" s="124"/>
      <c r="Q17" s="137"/>
    </row>
    <row r="18" spans="1:17" x14ac:dyDescent="0.25">
      <c r="A18" s="125" t="s">
        <v>404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7"/>
      <c r="M18" s="128">
        <v>4948.9399999999996</v>
      </c>
      <c r="N18" s="129">
        <v>20000</v>
      </c>
      <c r="O18" s="129">
        <v>9644.4</v>
      </c>
      <c r="P18" s="124">
        <f>O18/M18*100</f>
        <v>194.87809510723508</v>
      </c>
      <c r="Q18" s="137">
        <f t="shared" si="1"/>
        <v>48.222000000000001</v>
      </c>
    </row>
    <row r="19" spans="1:17" x14ac:dyDescent="0.25">
      <c r="A19" s="217" t="s">
        <v>132</v>
      </c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35"/>
      <c r="M19" s="236">
        <f>M20</f>
        <v>120</v>
      </c>
      <c r="N19" s="236">
        <f t="shared" ref="N19:O19" si="5">N20</f>
        <v>700</v>
      </c>
      <c r="O19" s="236">
        <f t="shared" si="5"/>
        <v>140</v>
      </c>
      <c r="P19" s="237">
        <f>O19/M19*100</f>
        <v>116.66666666666667</v>
      </c>
      <c r="Q19" s="238">
        <f t="shared" si="1"/>
        <v>20</v>
      </c>
    </row>
    <row r="20" spans="1:17" x14ac:dyDescent="0.25">
      <c r="A20" s="125" t="s">
        <v>406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7"/>
      <c r="M20" s="128">
        <v>120</v>
      </c>
      <c r="N20" s="129">
        <v>700</v>
      </c>
      <c r="O20" s="129">
        <v>140</v>
      </c>
      <c r="P20" s="124">
        <f>O20/M20*100</f>
        <v>116.66666666666667</v>
      </c>
      <c r="Q20" s="137">
        <f t="shared" si="1"/>
        <v>20</v>
      </c>
    </row>
    <row r="21" spans="1:17" x14ac:dyDescent="0.25">
      <c r="A21" s="130" t="s">
        <v>0</v>
      </c>
      <c r="B21" s="126"/>
      <c r="C21" s="126"/>
      <c r="D21" s="126" t="s">
        <v>105</v>
      </c>
      <c r="E21" s="126"/>
      <c r="F21" s="126"/>
      <c r="G21" s="126"/>
      <c r="H21" s="126"/>
      <c r="I21" s="126"/>
      <c r="J21" s="126"/>
      <c r="K21" s="126"/>
      <c r="L21" s="127"/>
      <c r="M21" s="131" t="s">
        <v>0</v>
      </c>
      <c r="N21" s="130" t="s">
        <v>0</v>
      </c>
      <c r="O21" s="130" t="s">
        <v>0</v>
      </c>
      <c r="P21" s="124" t="s">
        <v>105</v>
      </c>
      <c r="Q21" s="137" t="s">
        <v>105</v>
      </c>
    </row>
    <row r="22" spans="1:17" x14ac:dyDescent="0.25">
      <c r="A22" s="132" t="s">
        <v>133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4"/>
      <c r="M22" s="135">
        <f>M23+M28+M30+M34+M37</f>
        <v>477240.25999999995</v>
      </c>
      <c r="N22" s="135">
        <f t="shared" ref="N22:O22" si="6">N23+N28+N30+N34+N37</f>
        <v>1563800</v>
      </c>
      <c r="O22" s="135">
        <f t="shared" si="6"/>
        <v>627396.01</v>
      </c>
      <c r="P22" s="182">
        <f t="shared" ref="P22:P39" si="7">O22/M22*100</f>
        <v>131.46334510839469</v>
      </c>
      <c r="Q22" s="183">
        <f t="shared" si="1"/>
        <v>40.119964829262059</v>
      </c>
    </row>
    <row r="23" spans="1:17" x14ac:dyDescent="0.25">
      <c r="A23" s="209" t="s">
        <v>128</v>
      </c>
      <c r="B23" s="210"/>
      <c r="C23" s="210"/>
      <c r="D23" s="210"/>
      <c r="E23" s="210"/>
      <c r="F23" s="210"/>
      <c r="G23" s="210"/>
      <c r="H23" s="210"/>
      <c r="I23" s="210"/>
      <c r="J23" s="210"/>
      <c r="K23" s="210"/>
      <c r="L23" s="219"/>
      <c r="M23" s="220">
        <f>M24+M25+M26+M27</f>
        <v>382338.12999999995</v>
      </c>
      <c r="N23" s="220">
        <f t="shared" ref="N23:O23" si="8">N24+N25+N26+N27</f>
        <v>1206000</v>
      </c>
      <c r="O23" s="220">
        <f t="shared" si="8"/>
        <v>506409.05</v>
      </c>
      <c r="P23" s="225">
        <f t="shared" si="7"/>
        <v>132.45057457387261</v>
      </c>
      <c r="Q23" s="226">
        <f t="shared" si="1"/>
        <v>41.990800165837477</v>
      </c>
    </row>
    <row r="24" spans="1:17" x14ac:dyDescent="0.25">
      <c r="A24" s="125" t="s">
        <v>407</v>
      </c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7"/>
      <c r="M24" s="128">
        <v>366943.47</v>
      </c>
      <c r="N24" s="129">
        <v>1151100</v>
      </c>
      <c r="O24" s="129">
        <v>491098.26</v>
      </c>
      <c r="P24" s="124">
        <f t="shared" si="7"/>
        <v>133.83485472571564</v>
      </c>
      <c r="Q24" s="137">
        <f t="shared" si="1"/>
        <v>42.663388063591348</v>
      </c>
    </row>
    <row r="25" spans="1:17" x14ac:dyDescent="0.25">
      <c r="A25" s="125" t="s">
        <v>408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7"/>
      <c r="M25" s="128">
        <v>15394.66</v>
      </c>
      <c r="N25" s="128">
        <v>45900</v>
      </c>
      <c r="O25" s="136">
        <v>9868.35</v>
      </c>
      <c r="P25" s="124">
        <f t="shared" si="7"/>
        <v>64.10242252833126</v>
      </c>
      <c r="Q25" s="137">
        <f t="shared" si="1"/>
        <v>21.499673202614382</v>
      </c>
    </row>
    <row r="26" spans="1:17" x14ac:dyDescent="0.25">
      <c r="A26" s="125" t="s">
        <v>409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7"/>
      <c r="M26" s="128">
        <v>0</v>
      </c>
      <c r="N26" s="128">
        <v>0</v>
      </c>
      <c r="O26" s="136">
        <v>0</v>
      </c>
      <c r="P26" s="124" t="e">
        <f t="shared" si="7"/>
        <v>#DIV/0!</v>
      </c>
      <c r="Q26" s="137" t="e">
        <f t="shared" si="1"/>
        <v>#DIV/0!</v>
      </c>
    </row>
    <row r="27" spans="1:17" x14ac:dyDescent="0.25">
      <c r="A27" s="125" t="s">
        <v>410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7"/>
      <c r="M27" s="128">
        <v>0</v>
      </c>
      <c r="N27" s="128">
        <v>9000</v>
      </c>
      <c r="O27" s="136">
        <v>5442.44</v>
      </c>
      <c r="P27" s="124" t="e">
        <f t="shared" si="7"/>
        <v>#DIV/0!</v>
      </c>
      <c r="Q27" s="137">
        <f t="shared" si="1"/>
        <v>60.471555555555554</v>
      </c>
    </row>
    <row r="28" spans="1:17" x14ac:dyDescent="0.25">
      <c r="A28" s="211" t="s">
        <v>129</v>
      </c>
      <c r="B28" s="212"/>
      <c r="C28" s="212"/>
      <c r="D28" s="212"/>
      <c r="E28" s="212"/>
      <c r="F28" s="212"/>
      <c r="G28" s="212"/>
      <c r="H28" s="212"/>
      <c r="I28" s="212"/>
      <c r="J28" s="212"/>
      <c r="K28" s="212"/>
      <c r="L28" s="221"/>
      <c r="M28" s="222">
        <f>M29</f>
        <v>0</v>
      </c>
      <c r="N28" s="222">
        <f t="shared" ref="N28:O28" si="9">N29</f>
        <v>1300</v>
      </c>
      <c r="O28" s="222">
        <f t="shared" si="9"/>
        <v>0</v>
      </c>
      <c r="P28" s="223" t="e">
        <f t="shared" si="7"/>
        <v>#DIV/0!</v>
      </c>
      <c r="Q28" s="224">
        <f t="shared" si="1"/>
        <v>0</v>
      </c>
    </row>
    <row r="29" spans="1:17" x14ac:dyDescent="0.25">
      <c r="A29" s="125" t="s">
        <v>411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7"/>
      <c r="M29" s="128">
        <v>0</v>
      </c>
      <c r="N29" s="129">
        <v>1300</v>
      </c>
      <c r="O29" s="129">
        <v>0</v>
      </c>
      <c r="P29" s="124" t="e">
        <f t="shared" si="7"/>
        <v>#DIV/0!</v>
      </c>
      <c r="Q29" s="137">
        <f t="shared" si="1"/>
        <v>0</v>
      </c>
    </row>
    <row r="30" spans="1:17" x14ac:dyDescent="0.25">
      <c r="A30" s="213" t="s">
        <v>130</v>
      </c>
      <c r="B30" s="214"/>
      <c r="C30" s="214"/>
      <c r="D30" s="214"/>
      <c r="E30" s="214"/>
      <c r="F30" s="214"/>
      <c r="G30" s="214"/>
      <c r="H30" s="214"/>
      <c r="I30" s="214"/>
      <c r="J30" s="214"/>
      <c r="K30" s="214"/>
      <c r="L30" s="227"/>
      <c r="M30" s="228">
        <f>M31+M32+M33</f>
        <v>90605.119999999995</v>
      </c>
      <c r="N30" s="228">
        <f t="shared" ref="N30" si="10">N31+N32+N33</f>
        <v>332800</v>
      </c>
      <c r="O30" s="228">
        <f t="shared" ref="O30" si="11">O31+O32+O33</f>
        <v>111483.58</v>
      </c>
      <c r="P30" s="229">
        <f t="shared" si="7"/>
        <v>123.04335560727695</v>
      </c>
      <c r="Q30" s="230">
        <f t="shared" si="1"/>
        <v>33.498671874999999</v>
      </c>
    </row>
    <row r="31" spans="1:17" x14ac:dyDescent="0.25">
      <c r="A31" s="125" t="s">
        <v>412</v>
      </c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7"/>
      <c r="M31" s="128">
        <v>24823.599999999999</v>
      </c>
      <c r="N31" s="129">
        <v>84000</v>
      </c>
      <c r="O31" s="129">
        <v>28603.119999999999</v>
      </c>
      <c r="P31" s="124">
        <f t="shared" si="7"/>
        <v>115.22551120707713</v>
      </c>
      <c r="Q31" s="137">
        <f t="shared" si="1"/>
        <v>34.051333333333332</v>
      </c>
    </row>
    <row r="32" spans="1:17" x14ac:dyDescent="0.25">
      <c r="A32" s="125" t="s">
        <v>413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7"/>
      <c r="M32" s="128">
        <v>65237.77</v>
      </c>
      <c r="N32" s="129">
        <v>243800</v>
      </c>
      <c r="O32" s="129">
        <v>82880.460000000006</v>
      </c>
      <c r="P32" s="124">
        <f t="shared" si="7"/>
        <v>127.04367423963146</v>
      </c>
      <c r="Q32" s="137">
        <f t="shared" si="1"/>
        <v>33.99526661197703</v>
      </c>
    </row>
    <row r="33" spans="1:17" x14ac:dyDescent="0.25">
      <c r="A33" s="125" t="s">
        <v>414</v>
      </c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7"/>
      <c r="M33" s="128">
        <v>543.75</v>
      </c>
      <c r="N33" s="128">
        <v>5000</v>
      </c>
      <c r="O33" s="136">
        <v>0</v>
      </c>
      <c r="P33" s="124">
        <f t="shared" si="7"/>
        <v>0</v>
      </c>
      <c r="Q33" s="137">
        <f t="shared" si="1"/>
        <v>0</v>
      </c>
    </row>
    <row r="34" spans="1:17" x14ac:dyDescent="0.25">
      <c r="A34" s="215" t="s">
        <v>131</v>
      </c>
      <c r="B34" s="216"/>
      <c r="C34" s="216"/>
      <c r="D34" s="216"/>
      <c r="E34" s="216"/>
      <c r="F34" s="216"/>
      <c r="G34" s="216"/>
      <c r="H34" s="216"/>
      <c r="I34" s="216"/>
      <c r="J34" s="216"/>
      <c r="K34" s="216"/>
      <c r="L34" s="231"/>
      <c r="M34" s="232">
        <f>M35+M36</f>
        <v>4297.01</v>
      </c>
      <c r="N34" s="232">
        <f t="shared" ref="N34" si="12">N35+N36</f>
        <v>23000</v>
      </c>
      <c r="O34" s="232">
        <f t="shared" ref="O34" si="13">O35+O36</f>
        <v>9363.3799999999992</v>
      </c>
      <c r="P34" s="233">
        <f t="shared" si="7"/>
        <v>217.90454292636042</v>
      </c>
      <c r="Q34" s="234">
        <f t="shared" si="1"/>
        <v>40.710347826086952</v>
      </c>
    </row>
    <row r="35" spans="1:17" x14ac:dyDescent="0.25">
      <c r="A35" s="125" t="s">
        <v>417</v>
      </c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7"/>
      <c r="M35" s="128">
        <v>0</v>
      </c>
      <c r="N35" s="129">
        <v>3000</v>
      </c>
      <c r="O35" s="129">
        <v>937.5</v>
      </c>
      <c r="P35" s="124" t="e">
        <f t="shared" si="7"/>
        <v>#DIV/0!</v>
      </c>
      <c r="Q35" s="137">
        <f t="shared" si="1"/>
        <v>31.25</v>
      </c>
    </row>
    <row r="36" spans="1:17" x14ac:dyDescent="0.25">
      <c r="A36" s="125" t="s">
        <v>418</v>
      </c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7"/>
      <c r="M36" s="128">
        <v>4297.01</v>
      </c>
      <c r="N36" s="129">
        <v>20000</v>
      </c>
      <c r="O36" s="129">
        <v>8425.8799999999992</v>
      </c>
      <c r="P36" s="124">
        <f t="shared" si="7"/>
        <v>196.08704657424579</v>
      </c>
      <c r="Q36" s="137">
        <f t="shared" si="1"/>
        <v>42.129399999999997</v>
      </c>
    </row>
    <row r="37" spans="1:17" x14ac:dyDescent="0.25">
      <c r="A37" s="217" t="s">
        <v>132</v>
      </c>
      <c r="B37" s="218"/>
      <c r="C37" s="218"/>
      <c r="D37" s="218"/>
      <c r="E37" s="218"/>
      <c r="F37" s="218"/>
      <c r="G37" s="218"/>
      <c r="H37" s="218"/>
      <c r="I37" s="218"/>
      <c r="J37" s="218"/>
      <c r="K37" s="218"/>
      <c r="L37" s="235"/>
      <c r="M37" s="236">
        <f>M38+M39</f>
        <v>0</v>
      </c>
      <c r="N37" s="236">
        <f t="shared" ref="N37" si="14">N38+N39</f>
        <v>700</v>
      </c>
      <c r="O37" s="236">
        <f t="shared" ref="O37" si="15">O38+O39</f>
        <v>140</v>
      </c>
      <c r="P37" s="237" t="e">
        <f t="shared" si="7"/>
        <v>#DIV/0!</v>
      </c>
      <c r="Q37" s="238">
        <f t="shared" si="1"/>
        <v>20</v>
      </c>
    </row>
    <row r="38" spans="1:17" x14ac:dyDescent="0.25">
      <c r="A38" s="125" t="s">
        <v>415</v>
      </c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7"/>
      <c r="M38" s="128">
        <v>0</v>
      </c>
      <c r="N38" s="129">
        <v>700</v>
      </c>
      <c r="O38" s="129">
        <v>140</v>
      </c>
      <c r="P38" s="124" t="e">
        <f t="shared" si="7"/>
        <v>#DIV/0!</v>
      </c>
      <c r="Q38" s="137">
        <f t="shared" si="1"/>
        <v>20</v>
      </c>
    </row>
    <row r="39" spans="1:17" x14ac:dyDescent="0.25">
      <c r="A39" s="125" t="s">
        <v>416</v>
      </c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7"/>
      <c r="M39" s="128">
        <v>0</v>
      </c>
      <c r="N39" s="128">
        <v>0</v>
      </c>
      <c r="O39" s="128">
        <v>0</v>
      </c>
      <c r="P39" s="124" t="e">
        <f t="shared" si="7"/>
        <v>#DIV/0!</v>
      </c>
      <c r="Q39" s="137" t="e">
        <f t="shared" si="1"/>
        <v>#DIV/0!</v>
      </c>
    </row>
    <row r="40" spans="1:17" x14ac:dyDescent="0.25">
      <c r="E40" s="61" t="s">
        <v>105</v>
      </c>
    </row>
  </sheetData>
  <mergeCells count="2">
    <mergeCell ref="A3:Q3"/>
    <mergeCell ref="A4:R4"/>
  </mergeCells>
  <pageMargins left="0.11811023622047245" right="0.11811023622047245" top="0.74803149606299213" bottom="0.74803149606299213" header="0.31496062992125984" footer="0.31496062992125984"/>
  <pageSetup paperSize="9" orientation="landscape" r:id="rId1"/>
  <headerFooter differentFirst="1">
    <firstHeader>&amp;LDječji vrtić "Pušlek" Marija Bistrica
Stubička cesta 17c
49246 Marija Bistrica
OIB: 97644225367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93C2E-8E8B-4BCE-A933-A7DA7EC2F5BF}">
  <dimension ref="A2:M17"/>
  <sheetViews>
    <sheetView workbookViewId="0">
      <selection activeCell="F12" sqref="F12"/>
    </sheetView>
  </sheetViews>
  <sheetFormatPr defaultRowHeight="15" x14ac:dyDescent="0.25"/>
  <cols>
    <col min="1" max="1" width="33.7109375" customWidth="1"/>
    <col min="2" max="4" width="15.42578125" customWidth="1"/>
    <col min="5" max="6" width="9.7109375" customWidth="1"/>
  </cols>
  <sheetData>
    <row r="2" spans="1:13" x14ac:dyDescent="0.25">
      <c r="A2" s="61" t="s">
        <v>104</v>
      </c>
    </row>
    <row r="3" spans="1:13" x14ac:dyDescent="0.25">
      <c r="A3" s="61" t="s">
        <v>322</v>
      </c>
    </row>
    <row r="4" spans="1:13" x14ac:dyDescent="0.25">
      <c r="A4" s="61" t="s">
        <v>323</v>
      </c>
    </row>
    <row r="5" spans="1:13" x14ac:dyDescent="0.25">
      <c r="A5" s="61" t="s">
        <v>324</v>
      </c>
    </row>
    <row r="6" spans="1:13" x14ac:dyDescent="0.25">
      <c r="A6" s="61"/>
    </row>
    <row r="8" spans="1:13" x14ac:dyDescent="0.25">
      <c r="A8" s="253" t="s">
        <v>344</v>
      </c>
      <c r="B8" s="253"/>
      <c r="C8" s="253"/>
      <c r="D8" s="253"/>
      <c r="E8" s="253"/>
      <c r="F8" s="253"/>
      <c r="G8" s="253"/>
      <c r="H8" s="159"/>
      <c r="I8" s="159"/>
      <c r="J8" s="159"/>
      <c r="K8" s="159"/>
      <c r="L8" s="159"/>
      <c r="M8" s="159"/>
    </row>
    <row r="9" spans="1:13" x14ac:dyDescent="0.25">
      <c r="A9" s="254" t="s">
        <v>398</v>
      </c>
      <c r="B9" s="254"/>
      <c r="C9" s="254"/>
      <c r="D9" s="254"/>
      <c r="E9" s="254"/>
      <c r="F9" s="254"/>
      <c r="G9" s="254"/>
      <c r="H9" s="160"/>
      <c r="I9" s="160"/>
      <c r="J9" s="160"/>
      <c r="K9" s="160"/>
      <c r="L9" s="160"/>
      <c r="M9" s="160"/>
    </row>
    <row r="12" spans="1:13" ht="25.5" x14ac:dyDescent="0.25">
      <c r="A12" s="161" t="s">
        <v>340</v>
      </c>
      <c r="B12" s="162" t="s">
        <v>385</v>
      </c>
      <c r="C12" s="161" t="s">
        <v>454</v>
      </c>
      <c r="D12" s="168" t="s">
        <v>449</v>
      </c>
      <c r="E12" s="161" t="s">
        <v>457</v>
      </c>
      <c r="F12" s="168" t="s">
        <v>370</v>
      </c>
    </row>
    <row r="13" spans="1:13" ht="12.75" customHeight="1" x14ac:dyDescent="0.25">
      <c r="A13" s="247">
        <v>1</v>
      </c>
      <c r="B13" s="184">
        <v>2</v>
      </c>
      <c r="C13" s="184">
        <v>3</v>
      </c>
      <c r="D13" s="185">
        <v>4</v>
      </c>
      <c r="E13" s="184">
        <v>5</v>
      </c>
      <c r="F13" s="186">
        <v>6</v>
      </c>
    </row>
    <row r="14" spans="1:13" x14ac:dyDescent="0.25">
      <c r="A14" s="163" t="s">
        <v>326</v>
      </c>
      <c r="B14" s="164">
        <f>B15</f>
        <v>477240.26</v>
      </c>
      <c r="C14" s="164">
        <f t="shared" ref="C14:D16" si="0">C15</f>
        <v>1563800</v>
      </c>
      <c r="D14" s="164">
        <f t="shared" si="0"/>
        <v>627396.01</v>
      </c>
      <c r="E14" s="164">
        <f>D14/B14*100</f>
        <v>131.46334510839466</v>
      </c>
      <c r="F14" s="165">
        <f>D14/C14*100</f>
        <v>40.119964829262059</v>
      </c>
    </row>
    <row r="15" spans="1:13" x14ac:dyDescent="0.25">
      <c r="A15" s="163" t="s">
        <v>341</v>
      </c>
      <c r="B15" s="164">
        <f>B16</f>
        <v>477240.26</v>
      </c>
      <c r="C15" s="164">
        <f t="shared" si="0"/>
        <v>1563800</v>
      </c>
      <c r="D15" s="164">
        <f t="shared" si="0"/>
        <v>627396.01</v>
      </c>
      <c r="E15" s="164">
        <f>D15/B15*100</f>
        <v>131.46334510839466</v>
      </c>
      <c r="F15" s="165">
        <f t="shared" ref="F15:F17" si="1">D15/C15*100</f>
        <v>40.119964829262059</v>
      </c>
    </row>
    <row r="16" spans="1:13" ht="25.5" x14ac:dyDescent="0.25">
      <c r="A16" s="166" t="s">
        <v>342</v>
      </c>
      <c r="B16" s="164">
        <f>B17</f>
        <v>477240.26</v>
      </c>
      <c r="C16" s="164">
        <f t="shared" si="0"/>
        <v>1563800</v>
      </c>
      <c r="D16" s="164">
        <f t="shared" si="0"/>
        <v>627396.01</v>
      </c>
      <c r="E16" s="164">
        <f>D16/B16*100</f>
        <v>131.46334510839466</v>
      </c>
      <c r="F16" s="165">
        <f t="shared" si="1"/>
        <v>40.119964829262059</v>
      </c>
    </row>
    <row r="17" spans="1:6" x14ac:dyDescent="0.25">
      <c r="A17" s="167" t="s">
        <v>343</v>
      </c>
      <c r="B17" s="164">
        <v>477240.26</v>
      </c>
      <c r="C17" s="165">
        <v>1563800</v>
      </c>
      <c r="D17" s="164">
        <v>627396.01</v>
      </c>
      <c r="E17" s="164">
        <f>D17/B17*100</f>
        <v>131.46334510839466</v>
      </c>
      <c r="F17" s="165">
        <f t="shared" si="1"/>
        <v>40.119964829262059</v>
      </c>
    </row>
  </sheetData>
  <mergeCells count="2">
    <mergeCell ref="A8:G8"/>
    <mergeCell ref="A9:G9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7E760-13CC-4ADE-B0F2-83D592C827F5}">
  <dimension ref="A1:I249"/>
  <sheetViews>
    <sheetView workbookViewId="0">
      <selection activeCell="F11" sqref="F11"/>
    </sheetView>
  </sheetViews>
  <sheetFormatPr defaultRowHeight="15" x14ac:dyDescent="0.25"/>
  <cols>
    <col min="1" max="1" width="18.5703125" customWidth="1"/>
    <col min="2" max="2" width="11.5703125" customWidth="1"/>
    <col min="3" max="3" width="51.5703125" customWidth="1"/>
    <col min="4" max="5" width="15.7109375" customWidth="1"/>
    <col min="6" max="6" width="10" customWidth="1"/>
  </cols>
  <sheetData>
    <row r="1" spans="1:9" x14ac:dyDescent="0.25">
      <c r="A1" s="61" t="s">
        <v>104</v>
      </c>
    </row>
    <row r="2" spans="1:9" x14ac:dyDescent="0.25">
      <c r="A2" s="61" t="s">
        <v>322</v>
      </c>
    </row>
    <row r="3" spans="1:9" x14ac:dyDescent="0.25">
      <c r="A3" s="61" t="s">
        <v>323</v>
      </c>
    </row>
    <row r="4" spans="1:9" x14ac:dyDescent="0.25">
      <c r="A4" s="61" t="s">
        <v>324</v>
      </c>
    </row>
    <row r="5" spans="1:9" x14ac:dyDescent="0.25">
      <c r="A5" s="61"/>
    </row>
    <row r="7" spans="1:9" ht="30" customHeight="1" x14ac:dyDescent="0.25">
      <c r="A7" s="273" t="s">
        <v>386</v>
      </c>
      <c r="B7" s="273"/>
      <c r="C7" s="273"/>
      <c r="D7" s="273"/>
      <c r="E7" s="273"/>
      <c r="F7" s="273"/>
      <c r="I7" s="61" t="s">
        <v>105</v>
      </c>
    </row>
    <row r="8" spans="1:9" ht="26.25" customHeight="1" x14ac:dyDescent="0.25">
      <c r="A8" s="274" t="s">
        <v>399</v>
      </c>
      <c r="B8" s="274"/>
      <c r="C8" s="274"/>
      <c r="D8" s="274"/>
      <c r="E8" s="274"/>
      <c r="F8" s="274"/>
    </row>
    <row r="9" spans="1:9" ht="26.25" x14ac:dyDescent="0.25">
      <c r="A9" s="108"/>
      <c r="B9" s="108"/>
      <c r="C9" s="147" t="s">
        <v>320</v>
      </c>
      <c r="D9" s="146" t="s">
        <v>454</v>
      </c>
      <c r="E9" s="146" t="s">
        <v>449</v>
      </c>
      <c r="F9" s="146" t="s">
        <v>354</v>
      </c>
    </row>
    <row r="10" spans="1:9" x14ac:dyDescent="0.25">
      <c r="C10" s="109"/>
      <c r="D10" s="109">
        <v>1</v>
      </c>
      <c r="E10" s="109">
        <v>2</v>
      </c>
      <c r="F10" s="248" t="s">
        <v>458</v>
      </c>
    </row>
    <row r="11" spans="1:9" ht="15" customHeight="1" x14ac:dyDescent="0.25">
      <c r="A11" s="94" t="s">
        <v>150</v>
      </c>
      <c r="B11" s="94" t="s">
        <v>151</v>
      </c>
      <c r="C11" s="95" t="s">
        <v>152</v>
      </c>
      <c r="D11" s="96">
        <f>D12</f>
        <v>1563800</v>
      </c>
      <c r="E11" s="96">
        <f>E12</f>
        <v>627396.01</v>
      </c>
      <c r="F11" s="100">
        <f t="shared" ref="F11:F92" si="0">E11/D11*100</f>
        <v>40.119964829262059</v>
      </c>
    </row>
    <row r="12" spans="1:9" ht="15" customHeight="1" x14ac:dyDescent="0.25">
      <c r="A12" s="97" t="s">
        <v>153</v>
      </c>
      <c r="B12" s="97" t="s">
        <v>154</v>
      </c>
      <c r="C12" s="98" t="s">
        <v>155</v>
      </c>
      <c r="D12" s="99">
        <f>D14+D170</f>
        <v>1563800</v>
      </c>
      <c r="E12" s="99">
        <f>E14+E170</f>
        <v>627396.01</v>
      </c>
      <c r="F12" s="100">
        <f t="shared" si="0"/>
        <v>40.119964829262059</v>
      </c>
    </row>
    <row r="13" spans="1:9" ht="12.75" customHeight="1" x14ac:dyDescent="0.25">
      <c r="A13" s="91"/>
      <c r="B13" s="91"/>
      <c r="C13" s="92"/>
      <c r="D13" s="93"/>
      <c r="E13" s="93"/>
      <c r="F13" s="70" t="s">
        <v>105</v>
      </c>
    </row>
    <row r="14" spans="1:9" ht="15" customHeight="1" x14ac:dyDescent="0.25">
      <c r="A14" s="101" t="s">
        <v>156</v>
      </c>
      <c r="B14" s="101" t="s">
        <v>157</v>
      </c>
      <c r="C14" s="102" t="s">
        <v>152</v>
      </c>
      <c r="D14" s="103">
        <f>D15+D49+D58+D132+D138+D155</f>
        <v>1554800</v>
      </c>
      <c r="E14" s="103">
        <f>E15+E49+E58+E132+E138+E155</f>
        <v>627277.21</v>
      </c>
      <c r="F14" s="175">
        <f t="shared" si="0"/>
        <v>40.344559428865445</v>
      </c>
    </row>
    <row r="15" spans="1:9" ht="15" customHeight="1" x14ac:dyDescent="0.25">
      <c r="A15" s="104" t="s">
        <v>158</v>
      </c>
      <c r="B15" s="207" t="s">
        <v>420</v>
      </c>
      <c r="C15" s="105" t="s">
        <v>159</v>
      </c>
      <c r="D15" s="106">
        <f>D16+D38+D45</f>
        <v>1198000</v>
      </c>
      <c r="E15" s="106">
        <f>E16+E38+E45</f>
        <v>506409.05</v>
      </c>
      <c r="F15" s="107">
        <f t="shared" si="0"/>
        <v>42.271206176961599</v>
      </c>
    </row>
    <row r="16" spans="1:9" ht="15" customHeight="1" x14ac:dyDescent="0.25">
      <c r="A16" s="71" t="s">
        <v>0</v>
      </c>
      <c r="B16" s="71" t="s">
        <v>11</v>
      </c>
      <c r="C16" s="72" t="s">
        <v>3</v>
      </c>
      <c r="D16" s="73">
        <f>D17+D24+D35</f>
        <v>1189000</v>
      </c>
      <c r="E16" s="73">
        <f>E17+E24+E35</f>
        <v>500966.61</v>
      </c>
      <c r="F16" s="70">
        <f t="shared" si="0"/>
        <v>42.13344070647603</v>
      </c>
    </row>
    <row r="17" spans="1:6" ht="15" customHeight="1" x14ac:dyDescent="0.25">
      <c r="A17" s="55" t="s">
        <v>0</v>
      </c>
      <c r="B17" s="55" t="s">
        <v>12</v>
      </c>
      <c r="C17" s="74" t="s">
        <v>13</v>
      </c>
      <c r="D17" s="73">
        <f t="shared" ref="D17:E17" si="1">D18+D20+D22</f>
        <v>1146000</v>
      </c>
      <c r="E17" s="73">
        <f t="shared" si="1"/>
        <v>491098.26</v>
      </c>
      <c r="F17" s="70">
        <f t="shared" si="0"/>
        <v>42.853251308900525</v>
      </c>
    </row>
    <row r="18" spans="1:6" ht="15" customHeight="1" x14ac:dyDescent="0.25">
      <c r="A18" s="55" t="s">
        <v>0</v>
      </c>
      <c r="B18" s="55" t="s">
        <v>14</v>
      </c>
      <c r="C18" s="74" t="s">
        <v>15</v>
      </c>
      <c r="D18" s="73">
        <f>D19</f>
        <v>988000</v>
      </c>
      <c r="E18" s="73">
        <f>E19</f>
        <v>431554.42</v>
      </c>
      <c r="F18" s="70">
        <f t="shared" si="0"/>
        <v>43.6795971659919</v>
      </c>
    </row>
    <row r="19" spans="1:6" ht="15" customHeight="1" x14ac:dyDescent="0.25">
      <c r="A19" s="75" t="s">
        <v>160</v>
      </c>
      <c r="B19" s="75" t="s">
        <v>16</v>
      </c>
      <c r="C19" s="76" t="s">
        <v>17</v>
      </c>
      <c r="D19" s="77">
        <v>988000</v>
      </c>
      <c r="E19" s="78">
        <v>431554.42</v>
      </c>
      <c r="F19" s="70">
        <f t="shared" si="0"/>
        <v>43.6795971659919</v>
      </c>
    </row>
    <row r="20" spans="1:6" ht="15" customHeight="1" x14ac:dyDescent="0.25">
      <c r="A20" s="75"/>
      <c r="B20" s="170">
        <v>312</v>
      </c>
      <c r="C20" s="171" t="s">
        <v>19</v>
      </c>
      <c r="D20" s="153">
        <f>D21</f>
        <v>18000</v>
      </c>
      <c r="E20" s="153">
        <f>E21</f>
        <v>0</v>
      </c>
      <c r="F20" s="70">
        <f t="shared" si="0"/>
        <v>0</v>
      </c>
    </row>
    <row r="21" spans="1:6" ht="15" customHeight="1" x14ac:dyDescent="0.25">
      <c r="A21" s="84" t="s">
        <v>353</v>
      </c>
      <c r="B21" s="172">
        <v>3121</v>
      </c>
      <c r="C21" s="173" t="s">
        <v>19</v>
      </c>
      <c r="D21" s="77">
        <v>18000</v>
      </c>
      <c r="E21" s="78">
        <v>0</v>
      </c>
      <c r="F21" s="70">
        <f t="shared" si="0"/>
        <v>0</v>
      </c>
    </row>
    <row r="22" spans="1:6" ht="15" customHeight="1" x14ac:dyDescent="0.25">
      <c r="A22" s="75"/>
      <c r="B22" s="170">
        <v>313</v>
      </c>
      <c r="C22" s="171" t="s">
        <v>22</v>
      </c>
      <c r="D22" s="153">
        <f t="shared" ref="D22:E22" si="2">D23</f>
        <v>140000</v>
      </c>
      <c r="E22" s="153">
        <f t="shared" si="2"/>
        <v>59543.839999999997</v>
      </c>
      <c r="F22" s="70">
        <f t="shared" si="0"/>
        <v>42.531314285714281</v>
      </c>
    </row>
    <row r="23" spans="1:6" ht="15" customHeight="1" x14ac:dyDescent="0.25">
      <c r="A23" s="84" t="s">
        <v>430</v>
      </c>
      <c r="B23" s="202">
        <v>3132</v>
      </c>
      <c r="C23" s="157" t="s">
        <v>189</v>
      </c>
      <c r="D23" s="77">
        <v>140000</v>
      </c>
      <c r="E23" s="78">
        <v>59543.839999999997</v>
      </c>
      <c r="F23" s="70">
        <f t="shared" si="0"/>
        <v>42.531314285714281</v>
      </c>
    </row>
    <row r="24" spans="1:6" ht="15" customHeight="1" x14ac:dyDescent="0.25">
      <c r="A24" s="55" t="s">
        <v>0</v>
      </c>
      <c r="B24" s="55" t="s">
        <v>27</v>
      </c>
      <c r="C24" s="74" t="s">
        <v>28</v>
      </c>
      <c r="D24" s="73">
        <f>D25+D30+D33</f>
        <v>43000</v>
      </c>
      <c r="E24" s="73">
        <f>E25+E30+E33</f>
        <v>9868.35</v>
      </c>
      <c r="F24" s="70">
        <f t="shared" si="0"/>
        <v>22.949651162790698</v>
      </c>
    </row>
    <row r="25" spans="1:6" ht="15" customHeight="1" x14ac:dyDescent="0.25">
      <c r="A25" s="55" t="s">
        <v>0</v>
      </c>
      <c r="B25" s="55" t="s">
        <v>39</v>
      </c>
      <c r="C25" s="74" t="s">
        <v>40</v>
      </c>
      <c r="D25" s="73">
        <f>D26+D27+D28+D29</f>
        <v>31000</v>
      </c>
      <c r="E25" s="73">
        <f t="shared" ref="E25" si="3">E26+E28+E29</f>
        <v>2323.75</v>
      </c>
      <c r="F25" s="70">
        <f t="shared" si="0"/>
        <v>7.4959677419354849</v>
      </c>
    </row>
    <row r="26" spans="1:6" ht="15" customHeight="1" x14ac:dyDescent="0.25">
      <c r="A26" s="84" t="s">
        <v>431</v>
      </c>
      <c r="B26" s="84">
        <v>3221</v>
      </c>
      <c r="C26" s="85" t="s">
        <v>206</v>
      </c>
      <c r="D26" s="86">
        <v>6000</v>
      </c>
      <c r="E26" s="86">
        <v>250</v>
      </c>
      <c r="F26" s="195"/>
    </row>
    <row r="27" spans="1:6" ht="15" customHeight="1" x14ac:dyDescent="0.25">
      <c r="A27" s="84" t="s">
        <v>432</v>
      </c>
      <c r="B27" s="84">
        <v>3223</v>
      </c>
      <c r="C27" s="85" t="s">
        <v>46</v>
      </c>
      <c r="D27" s="86">
        <v>16000</v>
      </c>
      <c r="E27" s="86"/>
      <c r="F27" s="195"/>
    </row>
    <row r="28" spans="1:6" ht="22.5" customHeight="1" x14ac:dyDescent="0.25">
      <c r="A28" s="75" t="s">
        <v>161</v>
      </c>
      <c r="B28" s="75" t="s">
        <v>47</v>
      </c>
      <c r="C28" s="85" t="s">
        <v>162</v>
      </c>
      <c r="D28" s="77">
        <v>4000</v>
      </c>
      <c r="E28" s="78">
        <v>2073.75</v>
      </c>
      <c r="F28" s="70">
        <f t="shared" si="0"/>
        <v>51.84375</v>
      </c>
    </row>
    <row r="29" spans="1:6" ht="15" customHeight="1" x14ac:dyDescent="0.25">
      <c r="A29" s="75" t="s">
        <v>163</v>
      </c>
      <c r="B29" s="75" t="s">
        <v>49</v>
      </c>
      <c r="C29" s="76" t="s">
        <v>164</v>
      </c>
      <c r="D29" s="77">
        <v>5000</v>
      </c>
      <c r="E29" s="78">
        <v>0</v>
      </c>
      <c r="F29" s="70">
        <f t="shared" si="0"/>
        <v>0</v>
      </c>
    </row>
    <row r="30" spans="1:6" ht="15" customHeight="1" x14ac:dyDescent="0.25">
      <c r="A30" s="55" t="s">
        <v>0</v>
      </c>
      <c r="B30" s="55" t="s">
        <v>53</v>
      </c>
      <c r="C30" s="74" t="s">
        <v>54</v>
      </c>
      <c r="D30" s="73">
        <f t="shared" ref="D30:E30" si="4">D31+D32</f>
        <v>12000</v>
      </c>
      <c r="E30" s="73">
        <f t="shared" si="4"/>
        <v>7544.6</v>
      </c>
      <c r="F30" s="70">
        <f t="shared" si="0"/>
        <v>62.87166666666667</v>
      </c>
    </row>
    <row r="31" spans="1:6" ht="15" customHeight="1" x14ac:dyDescent="0.25">
      <c r="A31" s="75" t="s">
        <v>165</v>
      </c>
      <c r="B31" s="75" t="s">
        <v>57</v>
      </c>
      <c r="C31" s="76" t="s">
        <v>166</v>
      </c>
      <c r="D31" s="77">
        <v>6000</v>
      </c>
      <c r="E31" s="78">
        <v>5075</v>
      </c>
      <c r="F31" s="70">
        <f t="shared" si="0"/>
        <v>84.583333333333329</v>
      </c>
    </row>
    <row r="32" spans="1:6" ht="15" customHeight="1" x14ac:dyDescent="0.25">
      <c r="A32" s="84" t="s">
        <v>433</v>
      </c>
      <c r="B32" s="87">
        <v>3235</v>
      </c>
      <c r="C32" s="157" t="s">
        <v>377</v>
      </c>
      <c r="D32" s="77">
        <v>6000</v>
      </c>
      <c r="E32" s="78">
        <v>2469.6</v>
      </c>
      <c r="F32" s="70">
        <f t="shared" si="0"/>
        <v>41.16</v>
      </c>
    </row>
    <row r="33" spans="1:6" ht="15" customHeight="1" x14ac:dyDescent="0.25">
      <c r="A33" s="75"/>
      <c r="B33" s="170">
        <v>329</v>
      </c>
      <c r="C33" s="171" t="s">
        <v>72</v>
      </c>
      <c r="D33" s="153">
        <f>D34</f>
        <v>0</v>
      </c>
      <c r="E33" s="153">
        <f>E34</f>
        <v>0</v>
      </c>
      <c r="F33" s="70" t="e">
        <f t="shared" si="0"/>
        <v>#DIV/0!</v>
      </c>
    </row>
    <row r="34" spans="1:6" ht="15" customHeight="1" x14ac:dyDescent="0.25">
      <c r="A34" s="84" t="s">
        <v>353</v>
      </c>
      <c r="B34" s="172">
        <v>3293</v>
      </c>
      <c r="C34" s="173" t="s">
        <v>352</v>
      </c>
      <c r="D34" s="77">
        <v>0</v>
      </c>
      <c r="E34" s="78">
        <v>0</v>
      </c>
      <c r="F34" s="70" t="e">
        <f t="shared" si="0"/>
        <v>#DIV/0!</v>
      </c>
    </row>
    <row r="35" spans="1:6" ht="15" customHeight="1" x14ac:dyDescent="0.25">
      <c r="A35" s="55" t="s">
        <v>0</v>
      </c>
      <c r="B35" s="55" t="s">
        <v>78</v>
      </c>
      <c r="C35" s="74" t="s">
        <v>79</v>
      </c>
      <c r="D35" s="73">
        <f t="shared" ref="D35:E36" si="5">D36</f>
        <v>0</v>
      </c>
      <c r="E35" s="73">
        <f t="shared" si="5"/>
        <v>0</v>
      </c>
      <c r="F35" s="70" t="e">
        <f t="shared" si="0"/>
        <v>#DIV/0!</v>
      </c>
    </row>
    <row r="36" spans="1:6" ht="15" customHeight="1" x14ac:dyDescent="0.25">
      <c r="A36" s="55" t="s">
        <v>0</v>
      </c>
      <c r="B36" s="55" t="s">
        <v>80</v>
      </c>
      <c r="C36" s="74" t="s">
        <v>81</v>
      </c>
      <c r="D36" s="73">
        <f t="shared" si="5"/>
        <v>0</v>
      </c>
      <c r="E36" s="73">
        <f t="shared" si="5"/>
        <v>0</v>
      </c>
      <c r="F36" s="70" t="e">
        <f t="shared" si="0"/>
        <v>#DIV/0!</v>
      </c>
    </row>
    <row r="37" spans="1:6" ht="15" customHeight="1" x14ac:dyDescent="0.25">
      <c r="A37" s="75" t="s">
        <v>167</v>
      </c>
      <c r="B37" s="75" t="s">
        <v>82</v>
      </c>
      <c r="C37" s="76" t="s">
        <v>168</v>
      </c>
      <c r="D37" s="77">
        <v>0</v>
      </c>
      <c r="E37" s="78">
        <v>0</v>
      </c>
      <c r="F37" s="70" t="e">
        <f t="shared" si="0"/>
        <v>#DIV/0!</v>
      </c>
    </row>
    <row r="38" spans="1:6" ht="15" customHeight="1" x14ac:dyDescent="0.25">
      <c r="A38" s="75"/>
      <c r="B38" s="71" t="s">
        <v>90</v>
      </c>
      <c r="C38" s="72" t="s">
        <v>4</v>
      </c>
      <c r="D38" s="153">
        <f t="shared" ref="D38:E38" si="6">D39</f>
        <v>9000</v>
      </c>
      <c r="E38" s="153">
        <f t="shared" si="6"/>
        <v>5442.4400000000005</v>
      </c>
      <c r="F38" s="70">
        <f t="shared" si="0"/>
        <v>60.471555555555554</v>
      </c>
    </row>
    <row r="39" spans="1:6" ht="15" customHeight="1" x14ac:dyDescent="0.25">
      <c r="A39" s="75"/>
      <c r="B39" s="55" t="s">
        <v>91</v>
      </c>
      <c r="C39" s="74" t="s">
        <v>92</v>
      </c>
      <c r="D39" s="153">
        <f t="shared" ref="D39:E39" si="7">D40+D43</f>
        <v>9000</v>
      </c>
      <c r="E39" s="153">
        <f t="shared" si="7"/>
        <v>5442.4400000000005</v>
      </c>
      <c r="F39" s="70">
        <f t="shared" si="0"/>
        <v>60.471555555555554</v>
      </c>
    </row>
    <row r="40" spans="1:6" ht="15" customHeight="1" x14ac:dyDescent="0.25">
      <c r="A40" s="75"/>
      <c r="B40" s="55" t="s">
        <v>95</v>
      </c>
      <c r="C40" s="74" t="s">
        <v>96</v>
      </c>
      <c r="D40" s="153">
        <f>D41+D42</f>
        <v>9000</v>
      </c>
      <c r="E40" s="153">
        <f>E41+E42</f>
        <v>5442.4400000000005</v>
      </c>
      <c r="F40" s="70">
        <f t="shared" si="0"/>
        <v>60.471555555555554</v>
      </c>
    </row>
    <row r="41" spans="1:6" ht="15" customHeight="1" x14ac:dyDescent="0.25">
      <c r="A41" s="84" t="s">
        <v>434</v>
      </c>
      <c r="B41" s="75">
        <v>4221</v>
      </c>
      <c r="C41" s="85" t="s">
        <v>98</v>
      </c>
      <c r="D41" s="77">
        <v>3000</v>
      </c>
      <c r="E41" s="78">
        <v>2341.75</v>
      </c>
      <c r="F41" s="70">
        <f t="shared" si="0"/>
        <v>78.058333333333323</v>
      </c>
    </row>
    <row r="42" spans="1:6" ht="15" customHeight="1" x14ac:dyDescent="0.25">
      <c r="A42" s="84" t="s">
        <v>435</v>
      </c>
      <c r="B42" s="75">
        <v>4227</v>
      </c>
      <c r="C42" s="85" t="s">
        <v>419</v>
      </c>
      <c r="D42" s="77">
        <v>6000</v>
      </c>
      <c r="E42" s="78">
        <v>3100.69</v>
      </c>
      <c r="F42" s="70"/>
    </row>
    <row r="43" spans="1:6" ht="15" customHeight="1" x14ac:dyDescent="0.25">
      <c r="A43" s="75"/>
      <c r="B43" s="169">
        <v>426</v>
      </c>
      <c r="C43" s="58" t="s">
        <v>388</v>
      </c>
      <c r="D43" s="153">
        <f t="shared" ref="D43:E43" si="8">D44</f>
        <v>0</v>
      </c>
      <c r="E43" s="153">
        <f t="shared" si="8"/>
        <v>0</v>
      </c>
      <c r="F43" s="70" t="e">
        <f t="shared" si="0"/>
        <v>#DIV/0!</v>
      </c>
    </row>
    <row r="44" spans="1:6" ht="15" customHeight="1" x14ac:dyDescent="0.25">
      <c r="A44" s="75"/>
      <c r="B44" s="75">
        <v>4262</v>
      </c>
      <c r="C44" s="85" t="s">
        <v>389</v>
      </c>
      <c r="D44" s="77">
        <v>0</v>
      </c>
      <c r="E44" s="78"/>
      <c r="F44" s="70" t="e">
        <f t="shared" si="0"/>
        <v>#DIV/0!</v>
      </c>
    </row>
    <row r="45" spans="1:6" ht="15" customHeight="1" x14ac:dyDescent="0.25">
      <c r="A45" s="71" t="s">
        <v>0</v>
      </c>
      <c r="B45" s="71" t="s">
        <v>103</v>
      </c>
      <c r="C45" s="72" t="s">
        <v>7</v>
      </c>
      <c r="D45" s="79">
        <f t="shared" ref="D45:E47" si="9">D46</f>
        <v>0</v>
      </c>
      <c r="E45" s="79">
        <f t="shared" si="9"/>
        <v>0</v>
      </c>
      <c r="F45" s="70" t="e">
        <f t="shared" si="0"/>
        <v>#DIV/0!</v>
      </c>
    </row>
    <row r="46" spans="1:6" ht="15" customHeight="1" x14ac:dyDescent="0.25">
      <c r="A46" s="55" t="s">
        <v>0</v>
      </c>
      <c r="B46" s="55" t="s">
        <v>169</v>
      </c>
      <c r="C46" s="74" t="s">
        <v>170</v>
      </c>
      <c r="D46" s="73">
        <f t="shared" si="9"/>
        <v>0</v>
      </c>
      <c r="E46" s="73">
        <f t="shared" si="9"/>
        <v>0</v>
      </c>
      <c r="F46" s="70" t="e">
        <f t="shared" si="0"/>
        <v>#DIV/0!</v>
      </c>
    </row>
    <row r="47" spans="1:6" ht="22.5" customHeight="1" x14ac:dyDescent="0.25">
      <c r="A47" s="55" t="s">
        <v>0</v>
      </c>
      <c r="B47" s="55" t="s">
        <v>171</v>
      </c>
      <c r="C47" s="74" t="s">
        <v>172</v>
      </c>
      <c r="D47" s="73">
        <f t="shared" si="9"/>
        <v>0</v>
      </c>
      <c r="E47" s="73">
        <f t="shared" si="9"/>
        <v>0</v>
      </c>
      <c r="F47" s="70" t="e">
        <f t="shared" si="0"/>
        <v>#DIV/0!</v>
      </c>
    </row>
    <row r="48" spans="1:6" ht="15" customHeight="1" x14ac:dyDescent="0.25">
      <c r="A48" s="75" t="s">
        <v>173</v>
      </c>
      <c r="B48" s="75" t="s">
        <v>174</v>
      </c>
      <c r="C48" s="76" t="s">
        <v>175</v>
      </c>
      <c r="D48" s="77">
        <v>0</v>
      </c>
      <c r="E48" s="78">
        <v>0</v>
      </c>
      <c r="F48" s="70" t="e">
        <f t="shared" si="0"/>
        <v>#DIV/0!</v>
      </c>
    </row>
    <row r="49" spans="1:6" ht="15" customHeight="1" x14ac:dyDescent="0.25">
      <c r="A49" s="104" t="s">
        <v>158</v>
      </c>
      <c r="B49" s="207" t="s">
        <v>421</v>
      </c>
      <c r="C49" s="105" t="s">
        <v>176</v>
      </c>
      <c r="D49" s="106">
        <f>D50</f>
        <v>1300</v>
      </c>
      <c r="E49" s="106">
        <f>E50</f>
        <v>0</v>
      </c>
      <c r="F49" s="107">
        <f t="shared" si="0"/>
        <v>0</v>
      </c>
    </row>
    <row r="50" spans="1:6" ht="15" customHeight="1" x14ac:dyDescent="0.25">
      <c r="A50" s="71" t="s">
        <v>0</v>
      </c>
      <c r="B50" s="71" t="s">
        <v>11</v>
      </c>
      <c r="C50" s="72" t="s">
        <v>3</v>
      </c>
      <c r="D50" s="79">
        <f t="shared" ref="D50:E51" si="10">D51</f>
        <v>1300</v>
      </c>
      <c r="E50" s="79">
        <f t="shared" si="10"/>
        <v>0</v>
      </c>
      <c r="F50" s="70">
        <f t="shared" si="0"/>
        <v>0</v>
      </c>
    </row>
    <row r="51" spans="1:6" ht="15" customHeight="1" x14ac:dyDescent="0.25">
      <c r="A51" s="55" t="s">
        <v>0</v>
      </c>
      <c r="B51" s="55" t="s">
        <v>27</v>
      </c>
      <c r="C51" s="74" t="s">
        <v>28</v>
      </c>
      <c r="D51" s="73">
        <f t="shared" si="10"/>
        <v>1300</v>
      </c>
      <c r="E51" s="73">
        <f t="shared" si="10"/>
        <v>0</v>
      </c>
      <c r="F51" s="70">
        <f t="shared" si="0"/>
        <v>0</v>
      </c>
    </row>
    <row r="52" spans="1:6" ht="15" customHeight="1" x14ac:dyDescent="0.25">
      <c r="A52" s="55" t="s">
        <v>0</v>
      </c>
      <c r="B52" s="55" t="s">
        <v>39</v>
      </c>
      <c r="C52" s="74" t="s">
        <v>40</v>
      </c>
      <c r="D52" s="73">
        <f t="shared" ref="D52:E52" si="11">D53+D54+D55+D56+D57</f>
        <v>1300</v>
      </c>
      <c r="E52" s="73">
        <f t="shared" si="11"/>
        <v>0</v>
      </c>
      <c r="F52" s="70">
        <f t="shared" si="0"/>
        <v>0</v>
      </c>
    </row>
    <row r="53" spans="1:6" ht="15" customHeight="1" x14ac:dyDescent="0.25">
      <c r="A53" s="55"/>
      <c r="B53" s="84">
        <v>3221</v>
      </c>
      <c r="C53" s="85" t="s">
        <v>202</v>
      </c>
      <c r="D53" s="86">
        <v>0</v>
      </c>
      <c r="E53" s="86"/>
      <c r="F53" s="195"/>
    </row>
    <row r="54" spans="1:6" ht="15" customHeight="1" x14ac:dyDescent="0.25">
      <c r="A54" s="75" t="s">
        <v>177</v>
      </c>
      <c r="B54" s="75" t="s">
        <v>41</v>
      </c>
      <c r="C54" s="80" t="s">
        <v>178</v>
      </c>
      <c r="D54" s="81">
        <v>1000</v>
      </c>
      <c r="E54" s="78">
        <v>0</v>
      </c>
      <c r="F54" s="70">
        <f t="shared" si="0"/>
        <v>0</v>
      </c>
    </row>
    <row r="55" spans="1:6" ht="15" customHeight="1" x14ac:dyDescent="0.25">
      <c r="A55" s="75" t="s">
        <v>179</v>
      </c>
      <c r="B55" s="75" t="s">
        <v>41</v>
      </c>
      <c r="C55" s="82" t="s">
        <v>180</v>
      </c>
      <c r="D55" s="81">
        <v>0</v>
      </c>
      <c r="E55" s="78">
        <v>0</v>
      </c>
      <c r="F55" s="70" t="e">
        <f t="shared" si="0"/>
        <v>#DIV/0!</v>
      </c>
    </row>
    <row r="56" spans="1:6" ht="15" customHeight="1" x14ac:dyDescent="0.25">
      <c r="A56" s="75" t="s">
        <v>181</v>
      </c>
      <c r="B56" s="75" t="s">
        <v>45</v>
      </c>
      <c r="C56" s="76" t="s">
        <v>182</v>
      </c>
      <c r="D56" s="77">
        <v>150</v>
      </c>
      <c r="E56" s="78">
        <v>0</v>
      </c>
      <c r="F56" s="70">
        <f t="shared" si="0"/>
        <v>0</v>
      </c>
    </row>
    <row r="57" spans="1:6" ht="15" customHeight="1" x14ac:dyDescent="0.25">
      <c r="A57" s="75" t="s">
        <v>183</v>
      </c>
      <c r="B57" s="75" t="s">
        <v>45</v>
      </c>
      <c r="C57" s="76" t="s">
        <v>184</v>
      </c>
      <c r="D57" s="77">
        <v>150</v>
      </c>
      <c r="E57" s="78">
        <v>0</v>
      </c>
      <c r="F57" s="70">
        <f t="shared" si="0"/>
        <v>0</v>
      </c>
    </row>
    <row r="58" spans="1:6" ht="15" customHeight="1" x14ac:dyDescent="0.25">
      <c r="A58" s="104" t="s">
        <v>158</v>
      </c>
      <c r="B58" s="207" t="s">
        <v>422</v>
      </c>
      <c r="C58" s="105" t="s">
        <v>185</v>
      </c>
      <c r="D58" s="106">
        <f>D59+D120+D128</f>
        <v>332300</v>
      </c>
      <c r="E58" s="106">
        <f>E59+E120+E128</f>
        <v>111483.58</v>
      </c>
      <c r="F58" s="107">
        <f t="shared" si="0"/>
        <v>33.549076136021668</v>
      </c>
    </row>
    <row r="59" spans="1:6" ht="15" customHeight="1" x14ac:dyDescent="0.25">
      <c r="A59" s="71" t="s">
        <v>0</v>
      </c>
      <c r="B59" s="71" t="s">
        <v>11</v>
      </c>
      <c r="C59" s="72" t="s">
        <v>3</v>
      </c>
      <c r="D59" s="79">
        <f>D60+D68+D116</f>
        <v>327300</v>
      </c>
      <c r="E59" s="79">
        <f>E60+E68+E116</f>
        <v>111483.58</v>
      </c>
      <c r="F59" s="70">
        <f t="shared" si="0"/>
        <v>34.061588756492519</v>
      </c>
    </row>
    <row r="60" spans="1:6" ht="15" customHeight="1" x14ac:dyDescent="0.25">
      <c r="A60" s="55" t="s">
        <v>0</v>
      </c>
      <c r="B60" s="55" t="s">
        <v>12</v>
      </c>
      <c r="C60" s="74" t="s">
        <v>13</v>
      </c>
      <c r="D60" s="73">
        <f>D61+D64+D66</f>
        <v>84000</v>
      </c>
      <c r="E60" s="73">
        <f>E61+E64+E66</f>
        <v>28603.120000000003</v>
      </c>
      <c r="F60" s="70">
        <f t="shared" si="0"/>
        <v>34.051333333333339</v>
      </c>
    </row>
    <row r="61" spans="1:6" ht="15" customHeight="1" x14ac:dyDescent="0.25">
      <c r="A61" s="55" t="s">
        <v>0</v>
      </c>
      <c r="B61" s="55" t="s">
        <v>14</v>
      </c>
      <c r="C61" s="74" t="s">
        <v>15</v>
      </c>
      <c r="D61" s="73">
        <f t="shared" ref="D61:E61" si="12">D62+D63</f>
        <v>28000</v>
      </c>
      <c r="E61" s="73">
        <f t="shared" si="12"/>
        <v>3178.65</v>
      </c>
      <c r="F61" s="70">
        <f t="shared" si="0"/>
        <v>11.352321428571429</v>
      </c>
    </row>
    <row r="62" spans="1:6" ht="15" customHeight="1" x14ac:dyDescent="0.25">
      <c r="A62" s="75" t="s">
        <v>186</v>
      </c>
      <c r="B62" s="75" t="s">
        <v>16</v>
      </c>
      <c r="C62" s="76" t="s">
        <v>17</v>
      </c>
      <c r="D62" s="77">
        <v>20000</v>
      </c>
      <c r="E62" s="78">
        <v>0</v>
      </c>
      <c r="F62" s="70">
        <f t="shared" si="0"/>
        <v>0</v>
      </c>
    </row>
    <row r="63" spans="1:6" ht="15" customHeight="1" x14ac:dyDescent="0.25">
      <c r="A63" s="84" t="s">
        <v>351</v>
      </c>
      <c r="B63" s="75">
        <v>3113</v>
      </c>
      <c r="C63" s="85" t="s">
        <v>371</v>
      </c>
      <c r="D63" s="77">
        <v>8000</v>
      </c>
      <c r="E63" s="78">
        <v>3178.65</v>
      </c>
      <c r="F63" s="70"/>
    </row>
    <row r="64" spans="1:6" ht="15" customHeight="1" x14ac:dyDescent="0.25">
      <c r="A64" s="55" t="s">
        <v>0</v>
      </c>
      <c r="B64" s="55" t="s">
        <v>18</v>
      </c>
      <c r="C64" s="74" t="s">
        <v>19</v>
      </c>
      <c r="D64" s="73">
        <f>D65</f>
        <v>46000</v>
      </c>
      <c r="E64" s="73">
        <f>E65</f>
        <v>24900</v>
      </c>
      <c r="F64" s="70">
        <f t="shared" si="0"/>
        <v>54.130434782608695</v>
      </c>
    </row>
    <row r="65" spans="1:6" ht="15" customHeight="1" x14ac:dyDescent="0.25">
      <c r="A65" s="75" t="s">
        <v>187</v>
      </c>
      <c r="B65" s="75" t="s">
        <v>20</v>
      </c>
      <c r="C65" s="76" t="s">
        <v>19</v>
      </c>
      <c r="D65" s="77">
        <v>46000</v>
      </c>
      <c r="E65" s="78">
        <v>24900</v>
      </c>
      <c r="F65" s="70">
        <f t="shared" si="0"/>
        <v>54.130434782608695</v>
      </c>
    </row>
    <row r="66" spans="1:6" ht="15" customHeight="1" x14ac:dyDescent="0.25">
      <c r="A66" s="55" t="s">
        <v>0</v>
      </c>
      <c r="B66" s="55" t="s">
        <v>21</v>
      </c>
      <c r="C66" s="74" t="s">
        <v>22</v>
      </c>
      <c r="D66" s="73">
        <f>D67</f>
        <v>10000</v>
      </c>
      <c r="E66" s="73">
        <f>E67</f>
        <v>524.47</v>
      </c>
      <c r="F66" s="70">
        <f t="shared" si="0"/>
        <v>5.2446999999999999</v>
      </c>
    </row>
    <row r="67" spans="1:6" ht="15" customHeight="1" x14ac:dyDescent="0.25">
      <c r="A67" s="75" t="s">
        <v>188</v>
      </c>
      <c r="B67" s="75" t="s">
        <v>23</v>
      </c>
      <c r="C67" s="76" t="s">
        <v>189</v>
      </c>
      <c r="D67" s="77">
        <v>10000</v>
      </c>
      <c r="E67" s="78">
        <v>524.47</v>
      </c>
      <c r="F67" s="70">
        <f t="shared" si="0"/>
        <v>5.2446999999999999</v>
      </c>
    </row>
    <row r="68" spans="1:6" ht="15" customHeight="1" x14ac:dyDescent="0.25">
      <c r="A68" s="55" t="s">
        <v>0</v>
      </c>
      <c r="B68" s="55" t="s">
        <v>27</v>
      </c>
      <c r="C68" s="74" t="s">
        <v>28</v>
      </c>
      <c r="D68" s="73">
        <f>D69+D75+D92+D109</f>
        <v>240300</v>
      </c>
      <c r="E68" s="73">
        <f>E69+E75+E92+E109</f>
        <v>82648.200000000012</v>
      </c>
      <c r="F68" s="70">
        <f t="shared" si="0"/>
        <v>34.39375780274657</v>
      </c>
    </row>
    <row r="69" spans="1:6" ht="15" customHeight="1" x14ac:dyDescent="0.25">
      <c r="A69" s="55" t="s">
        <v>0</v>
      </c>
      <c r="B69" s="55" t="s">
        <v>29</v>
      </c>
      <c r="C69" s="74" t="s">
        <v>30</v>
      </c>
      <c r="D69" s="73">
        <f>SUM(D70:D74)</f>
        <v>28500</v>
      </c>
      <c r="E69" s="73">
        <f>SUM(E70:E74)</f>
        <v>11706.49</v>
      </c>
      <c r="F69" s="70">
        <f t="shared" si="0"/>
        <v>41.075403508771927</v>
      </c>
    </row>
    <row r="70" spans="1:6" ht="15" customHeight="1" x14ac:dyDescent="0.25">
      <c r="A70" s="75" t="s">
        <v>190</v>
      </c>
      <c r="B70" s="75" t="s">
        <v>31</v>
      </c>
      <c r="C70" s="80" t="s">
        <v>32</v>
      </c>
      <c r="D70" s="77">
        <v>4500</v>
      </c>
      <c r="E70" s="78">
        <v>603.4</v>
      </c>
      <c r="F70" s="70">
        <f t="shared" si="0"/>
        <v>13.408888888888889</v>
      </c>
    </row>
    <row r="71" spans="1:6" ht="15" customHeight="1" x14ac:dyDescent="0.25">
      <c r="A71" s="75" t="s">
        <v>191</v>
      </c>
      <c r="B71" s="75" t="s">
        <v>33</v>
      </c>
      <c r="C71" s="76" t="s">
        <v>192</v>
      </c>
      <c r="D71" s="77">
        <v>18000</v>
      </c>
      <c r="E71" s="78">
        <v>9279.59</v>
      </c>
      <c r="F71" s="70">
        <f t="shared" si="0"/>
        <v>51.553277777777787</v>
      </c>
    </row>
    <row r="72" spans="1:6" ht="15" customHeight="1" x14ac:dyDescent="0.25">
      <c r="A72" s="75" t="s">
        <v>193</v>
      </c>
      <c r="B72" s="75" t="s">
        <v>35</v>
      </c>
      <c r="C72" s="76" t="s">
        <v>194</v>
      </c>
      <c r="D72" s="77">
        <v>3000</v>
      </c>
      <c r="E72" s="78">
        <v>1805</v>
      </c>
      <c r="F72" s="70">
        <f t="shared" si="0"/>
        <v>60.166666666666671</v>
      </c>
    </row>
    <row r="73" spans="1:6" ht="15" customHeight="1" x14ac:dyDescent="0.25">
      <c r="A73" s="84" t="s">
        <v>436</v>
      </c>
      <c r="B73" s="75">
        <v>3213</v>
      </c>
      <c r="C73" s="85" t="s">
        <v>378</v>
      </c>
      <c r="D73" s="77">
        <v>2000</v>
      </c>
      <c r="E73" s="78">
        <v>0</v>
      </c>
      <c r="F73" s="70">
        <f t="shared" si="0"/>
        <v>0</v>
      </c>
    </row>
    <row r="74" spans="1:6" ht="15" customHeight="1" x14ac:dyDescent="0.25">
      <c r="A74" s="75" t="s">
        <v>195</v>
      </c>
      <c r="B74" s="75" t="s">
        <v>37</v>
      </c>
      <c r="C74" s="76" t="s">
        <v>196</v>
      </c>
      <c r="D74" s="77">
        <v>1000</v>
      </c>
      <c r="E74" s="78">
        <v>18.5</v>
      </c>
      <c r="F74" s="70">
        <f t="shared" si="0"/>
        <v>1.8499999999999999</v>
      </c>
    </row>
    <row r="75" spans="1:6" ht="15" customHeight="1" x14ac:dyDescent="0.25">
      <c r="A75" s="55" t="s">
        <v>0</v>
      </c>
      <c r="B75" s="55" t="s">
        <v>39</v>
      </c>
      <c r="C75" s="74" t="s">
        <v>40</v>
      </c>
      <c r="D75" s="73">
        <f>SUM(D76:D91)</f>
        <v>162700</v>
      </c>
      <c r="E75" s="73">
        <f>SUM(E76:E91)</f>
        <v>58394.83</v>
      </c>
      <c r="F75" s="70">
        <f t="shared" si="0"/>
        <v>35.891106330669949</v>
      </c>
    </row>
    <row r="76" spans="1:6" ht="15" customHeight="1" x14ac:dyDescent="0.25">
      <c r="A76" s="75" t="s">
        <v>197</v>
      </c>
      <c r="B76" s="75" t="s">
        <v>41</v>
      </c>
      <c r="C76" s="76" t="s">
        <v>198</v>
      </c>
      <c r="D76" s="77">
        <v>1000</v>
      </c>
      <c r="E76" s="78">
        <v>98.38</v>
      </c>
      <c r="F76" s="70">
        <f t="shared" si="0"/>
        <v>9.8379999999999992</v>
      </c>
    </row>
    <row r="77" spans="1:6" ht="15" customHeight="1" x14ac:dyDescent="0.25">
      <c r="A77" s="75" t="s">
        <v>199</v>
      </c>
      <c r="B77" s="75" t="s">
        <v>41</v>
      </c>
      <c r="C77" s="76" t="s">
        <v>200</v>
      </c>
      <c r="D77" s="77">
        <v>1000</v>
      </c>
      <c r="E77" s="78">
        <v>0</v>
      </c>
      <c r="F77" s="70">
        <f t="shared" si="0"/>
        <v>0</v>
      </c>
    </row>
    <row r="78" spans="1:6" ht="15" customHeight="1" x14ac:dyDescent="0.25">
      <c r="A78" s="75" t="s">
        <v>201</v>
      </c>
      <c r="B78" s="75" t="s">
        <v>41</v>
      </c>
      <c r="C78" s="76" t="s">
        <v>202</v>
      </c>
      <c r="D78" s="77">
        <v>5000</v>
      </c>
      <c r="E78" s="78">
        <v>1057.1400000000001</v>
      </c>
      <c r="F78" s="70">
        <f t="shared" si="0"/>
        <v>21.142800000000005</v>
      </c>
    </row>
    <row r="79" spans="1:6" ht="15" customHeight="1" x14ac:dyDescent="0.25">
      <c r="A79" s="75" t="s">
        <v>203</v>
      </c>
      <c r="B79" s="75" t="s">
        <v>41</v>
      </c>
      <c r="C79" s="76" t="s">
        <v>204</v>
      </c>
      <c r="D79" s="77">
        <v>5000</v>
      </c>
      <c r="E79" s="78">
        <v>702.38</v>
      </c>
      <c r="F79" s="70">
        <f t="shared" si="0"/>
        <v>14.047599999999999</v>
      </c>
    </row>
    <row r="80" spans="1:6" ht="15" customHeight="1" x14ac:dyDescent="0.25">
      <c r="A80" s="75" t="s">
        <v>205</v>
      </c>
      <c r="B80" s="75" t="s">
        <v>41</v>
      </c>
      <c r="C80" s="76" t="s">
        <v>206</v>
      </c>
      <c r="D80" s="77">
        <v>5000</v>
      </c>
      <c r="E80" s="78">
        <v>1659.83</v>
      </c>
      <c r="F80" s="70">
        <f t="shared" si="0"/>
        <v>33.196599999999997</v>
      </c>
    </row>
    <row r="81" spans="1:6" ht="15" customHeight="1" x14ac:dyDescent="0.25">
      <c r="A81" s="75" t="s">
        <v>207</v>
      </c>
      <c r="B81" s="75" t="s">
        <v>41</v>
      </c>
      <c r="C81" s="82" t="s">
        <v>208</v>
      </c>
      <c r="D81" s="81">
        <v>4500</v>
      </c>
      <c r="E81" s="78">
        <v>2035.29</v>
      </c>
      <c r="F81" s="70">
        <f t="shared" si="0"/>
        <v>45.228666666666669</v>
      </c>
    </row>
    <row r="82" spans="1:6" ht="15" customHeight="1" x14ac:dyDescent="0.25">
      <c r="A82" s="75" t="s">
        <v>209</v>
      </c>
      <c r="B82" s="75" t="s">
        <v>41</v>
      </c>
      <c r="C82" s="80" t="s">
        <v>210</v>
      </c>
      <c r="D82" s="83">
        <v>3000</v>
      </c>
      <c r="E82" s="78">
        <v>502.8</v>
      </c>
      <c r="F82" s="70">
        <f t="shared" si="0"/>
        <v>16.760000000000002</v>
      </c>
    </row>
    <row r="83" spans="1:6" ht="15" customHeight="1" x14ac:dyDescent="0.25">
      <c r="A83" s="75" t="s">
        <v>211</v>
      </c>
      <c r="B83" s="75" t="s">
        <v>41</v>
      </c>
      <c r="C83" s="76" t="s">
        <v>180</v>
      </c>
      <c r="D83" s="77">
        <v>500</v>
      </c>
      <c r="E83" s="78">
        <v>0</v>
      </c>
      <c r="F83" s="70">
        <f t="shared" si="0"/>
        <v>0</v>
      </c>
    </row>
    <row r="84" spans="1:6" ht="15" customHeight="1" x14ac:dyDescent="0.25">
      <c r="A84" s="75" t="s">
        <v>212</v>
      </c>
      <c r="B84" s="75" t="s">
        <v>43</v>
      </c>
      <c r="C84" s="76" t="s">
        <v>213</v>
      </c>
      <c r="D84" s="77">
        <v>100000</v>
      </c>
      <c r="E84" s="78">
        <v>39119.89</v>
      </c>
      <c r="F84" s="70">
        <f t="shared" si="0"/>
        <v>39.119889999999998</v>
      </c>
    </row>
    <row r="85" spans="1:6" ht="15" customHeight="1" x14ac:dyDescent="0.25">
      <c r="A85" s="75" t="s">
        <v>214</v>
      </c>
      <c r="B85" s="75" t="s">
        <v>45</v>
      </c>
      <c r="C85" s="76" t="s">
        <v>182</v>
      </c>
      <c r="D85" s="77">
        <v>6850</v>
      </c>
      <c r="E85" s="78">
        <v>3238.97</v>
      </c>
      <c r="F85" s="70">
        <f t="shared" si="0"/>
        <v>47.284233576642329</v>
      </c>
    </row>
    <row r="86" spans="1:6" ht="15" customHeight="1" x14ac:dyDescent="0.25">
      <c r="A86" s="75" t="s">
        <v>215</v>
      </c>
      <c r="B86" s="75" t="s">
        <v>45</v>
      </c>
      <c r="C86" s="76" t="s">
        <v>184</v>
      </c>
      <c r="D86" s="77">
        <v>14850</v>
      </c>
      <c r="E86" s="78">
        <v>6040.14</v>
      </c>
      <c r="F86" s="70">
        <f t="shared" si="0"/>
        <v>40.674343434343434</v>
      </c>
    </row>
    <row r="87" spans="1:6" ht="15" customHeight="1" x14ac:dyDescent="0.25">
      <c r="A87" s="75" t="s">
        <v>216</v>
      </c>
      <c r="B87" s="75" t="s">
        <v>45</v>
      </c>
      <c r="C87" s="76" t="s">
        <v>217</v>
      </c>
      <c r="D87" s="77">
        <v>2000</v>
      </c>
      <c r="E87" s="78">
        <v>598.05999999999995</v>
      </c>
      <c r="F87" s="70">
        <f t="shared" si="0"/>
        <v>29.902999999999995</v>
      </c>
    </row>
    <row r="88" spans="1:6" ht="21" customHeight="1" x14ac:dyDescent="0.25">
      <c r="A88" s="75" t="s">
        <v>218</v>
      </c>
      <c r="B88" s="75" t="s">
        <v>47</v>
      </c>
      <c r="C88" s="76" t="s">
        <v>162</v>
      </c>
      <c r="D88" s="77">
        <v>6000</v>
      </c>
      <c r="E88" s="78">
        <v>1841.32</v>
      </c>
      <c r="F88" s="70">
        <f t="shared" si="0"/>
        <v>30.688666666666663</v>
      </c>
    </row>
    <row r="89" spans="1:6" ht="15" customHeight="1" x14ac:dyDescent="0.25">
      <c r="A89" s="75" t="s">
        <v>219</v>
      </c>
      <c r="B89" s="75" t="s">
        <v>49</v>
      </c>
      <c r="C89" s="76" t="s">
        <v>164</v>
      </c>
      <c r="D89" s="77">
        <v>5000</v>
      </c>
      <c r="E89" s="78">
        <v>1447.08</v>
      </c>
      <c r="F89" s="70">
        <f t="shared" si="0"/>
        <v>28.941600000000001</v>
      </c>
    </row>
    <row r="90" spans="1:6" ht="15" customHeight="1" x14ac:dyDescent="0.25">
      <c r="A90" s="75" t="s">
        <v>357</v>
      </c>
      <c r="B90" s="75">
        <v>3225</v>
      </c>
      <c r="C90" s="76" t="s">
        <v>355</v>
      </c>
      <c r="D90" s="77">
        <v>0</v>
      </c>
      <c r="E90" s="78">
        <v>0</v>
      </c>
      <c r="F90" s="70" t="e">
        <f t="shared" si="0"/>
        <v>#DIV/0!</v>
      </c>
    </row>
    <row r="91" spans="1:6" ht="15" customHeight="1" x14ac:dyDescent="0.25">
      <c r="A91" s="75" t="s">
        <v>220</v>
      </c>
      <c r="B91" s="75" t="s">
        <v>51</v>
      </c>
      <c r="C91" s="76" t="s">
        <v>52</v>
      </c>
      <c r="D91" s="77">
        <v>3000</v>
      </c>
      <c r="E91" s="78">
        <v>53.55</v>
      </c>
      <c r="F91" s="70">
        <f t="shared" si="0"/>
        <v>1.7849999999999997</v>
      </c>
    </row>
    <row r="92" spans="1:6" ht="15" customHeight="1" x14ac:dyDescent="0.25">
      <c r="A92" s="55" t="s">
        <v>0</v>
      </c>
      <c r="B92" s="55" t="s">
        <v>53</v>
      </c>
      <c r="C92" s="74" t="s">
        <v>54</v>
      </c>
      <c r="D92" s="73">
        <f>SUM(D93:D108)</f>
        <v>37700</v>
      </c>
      <c r="E92" s="73">
        <f>SUM(E93:E108)</f>
        <v>9279.89</v>
      </c>
      <c r="F92" s="70">
        <f t="shared" si="0"/>
        <v>24.615092838196283</v>
      </c>
    </row>
    <row r="93" spans="1:6" ht="15" customHeight="1" x14ac:dyDescent="0.25">
      <c r="A93" s="75" t="s">
        <v>221</v>
      </c>
      <c r="B93" s="75" t="s">
        <v>55</v>
      </c>
      <c r="C93" s="76" t="s">
        <v>222</v>
      </c>
      <c r="D93" s="77">
        <v>1500</v>
      </c>
      <c r="E93" s="78">
        <v>668.47</v>
      </c>
      <c r="F93" s="70">
        <f t="shared" ref="F93:F170" si="13">E93/D93*100</f>
        <v>44.564666666666668</v>
      </c>
    </row>
    <row r="94" spans="1:6" ht="15" customHeight="1" x14ac:dyDescent="0.25">
      <c r="A94" s="75" t="s">
        <v>223</v>
      </c>
      <c r="B94" s="75" t="s">
        <v>55</v>
      </c>
      <c r="C94" s="76" t="s">
        <v>224</v>
      </c>
      <c r="D94" s="77">
        <v>200</v>
      </c>
      <c r="E94" s="78">
        <v>54.73</v>
      </c>
      <c r="F94" s="70">
        <f t="shared" si="13"/>
        <v>27.365000000000002</v>
      </c>
    </row>
    <row r="95" spans="1:6" ht="15" customHeight="1" x14ac:dyDescent="0.25">
      <c r="A95" s="75" t="s">
        <v>358</v>
      </c>
      <c r="B95" s="75">
        <v>3231</v>
      </c>
      <c r="C95" s="85" t="s">
        <v>345</v>
      </c>
      <c r="D95" s="77">
        <v>2000</v>
      </c>
      <c r="E95" s="78">
        <v>0</v>
      </c>
      <c r="F95" s="70">
        <f t="shared" si="13"/>
        <v>0</v>
      </c>
    </row>
    <row r="96" spans="1:6" ht="15" customHeight="1" x14ac:dyDescent="0.25">
      <c r="A96" s="75" t="s">
        <v>225</v>
      </c>
      <c r="B96" s="75" t="s">
        <v>57</v>
      </c>
      <c r="C96" s="76" t="s">
        <v>166</v>
      </c>
      <c r="D96" s="77">
        <v>7000</v>
      </c>
      <c r="E96" s="78">
        <v>1845.3</v>
      </c>
      <c r="F96" s="70">
        <f t="shared" si="13"/>
        <v>26.361428571428569</v>
      </c>
    </row>
    <row r="97" spans="1:6" ht="15" customHeight="1" x14ac:dyDescent="0.25">
      <c r="A97" s="75" t="s">
        <v>226</v>
      </c>
      <c r="B97" s="75" t="s">
        <v>57</v>
      </c>
      <c r="C97" s="76" t="s">
        <v>227</v>
      </c>
      <c r="D97" s="77">
        <v>3000</v>
      </c>
      <c r="E97" s="78">
        <v>876.38</v>
      </c>
      <c r="F97" s="70">
        <f t="shared" si="13"/>
        <v>29.212666666666664</v>
      </c>
    </row>
    <row r="98" spans="1:6" ht="15" customHeight="1" x14ac:dyDescent="0.25">
      <c r="A98" s="75" t="s">
        <v>228</v>
      </c>
      <c r="B98" s="75" t="s">
        <v>59</v>
      </c>
      <c r="C98" s="76" t="s">
        <v>229</v>
      </c>
      <c r="D98" s="77">
        <v>2000</v>
      </c>
      <c r="E98" s="78">
        <v>400</v>
      </c>
      <c r="F98" s="70">
        <f t="shared" si="13"/>
        <v>20</v>
      </c>
    </row>
    <row r="99" spans="1:6" ht="15" customHeight="1" x14ac:dyDescent="0.25">
      <c r="A99" s="75" t="s">
        <v>230</v>
      </c>
      <c r="B99" s="75" t="s">
        <v>61</v>
      </c>
      <c r="C99" s="76" t="s">
        <v>231</v>
      </c>
      <c r="D99" s="77">
        <v>2000</v>
      </c>
      <c r="E99" s="78">
        <v>521.47</v>
      </c>
      <c r="F99" s="70">
        <f t="shared" si="13"/>
        <v>26.073499999999999</v>
      </c>
    </row>
    <row r="100" spans="1:6" ht="15" customHeight="1" x14ac:dyDescent="0.25">
      <c r="A100" s="75" t="s">
        <v>232</v>
      </c>
      <c r="B100" s="75" t="s">
        <v>61</v>
      </c>
      <c r="C100" s="76" t="s">
        <v>233</v>
      </c>
      <c r="D100" s="77">
        <v>2000</v>
      </c>
      <c r="E100" s="78">
        <v>1129.8399999999999</v>
      </c>
      <c r="F100" s="70">
        <f t="shared" si="13"/>
        <v>56.491999999999997</v>
      </c>
    </row>
    <row r="101" spans="1:6" ht="15" customHeight="1" x14ac:dyDescent="0.25">
      <c r="A101" s="75" t="s">
        <v>234</v>
      </c>
      <c r="B101" s="75" t="s">
        <v>61</v>
      </c>
      <c r="C101" s="76" t="s">
        <v>235</v>
      </c>
      <c r="D101" s="77">
        <v>1000</v>
      </c>
      <c r="E101" s="78">
        <v>127.5</v>
      </c>
      <c r="F101" s="70">
        <f t="shared" si="13"/>
        <v>12.75</v>
      </c>
    </row>
    <row r="102" spans="1:6" ht="15" customHeight="1" x14ac:dyDescent="0.25">
      <c r="A102" s="75" t="s">
        <v>236</v>
      </c>
      <c r="B102" s="75" t="s">
        <v>61</v>
      </c>
      <c r="C102" s="76" t="s">
        <v>237</v>
      </c>
      <c r="D102" s="77">
        <v>500</v>
      </c>
      <c r="E102" s="78">
        <v>0</v>
      </c>
      <c r="F102" s="70">
        <f t="shared" si="13"/>
        <v>0</v>
      </c>
    </row>
    <row r="103" spans="1:6" ht="15" customHeight="1" x14ac:dyDescent="0.25">
      <c r="A103" s="75" t="s">
        <v>238</v>
      </c>
      <c r="B103" s="75" t="s">
        <v>63</v>
      </c>
      <c r="C103" s="76" t="s">
        <v>239</v>
      </c>
      <c r="D103" s="77">
        <v>5000</v>
      </c>
      <c r="E103" s="78">
        <v>986</v>
      </c>
      <c r="F103" s="70">
        <f t="shared" si="13"/>
        <v>19.72</v>
      </c>
    </row>
    <row r="104" spans="1:6" ht="15" customHeight="1" x14ac:dyDescent="0.25">
      <c r="A104" s="75" t="s">
        <v>240</v>
      </c>
      <c r="B104" s="75" t="s">
        <v>65</v>
      </c>
      <c r="C104" s="76" t="s">
        <v>241</v>
      </c>
      <c r="D104" s="77">
        <v>1000</v>
      </c>
      <c r="E104" s="78">
        <v>0</v>
      </c>
      <c r="F104" s="70">
        <f t="shared" si="13"/>
        <v>0</v>
      </c>
    </row>
    <row r="105" spans="1:6" ht="15" customHeight="1" x14ac:dyDescent="0.25">
      <c r="A105" s="84" t="s">
        <v>437</v>
      </c>
      <c r="B105" s="75">
        <v>3237</v>
      </c>
      <c r="C105" s="85" t="s">
        <v>334</v>
      </c>
      <c r="D105" s="77">
        <v>2000</v>
      </c>
      <c r="E105" s="78">
        <v>0</v>
      </c>
      <c r="F105" s="70">
        <f t="shared" si="13"/>
        <v>0</v>
      </c>
    </row>
    <row r="106" spans="1:6" ht="15" customHeight="1" x14ac:dyDescent="0.25">
      <c r="A106" s="75" t="s">
        <v>242</v>
      </c>
      <c r="B106" s="75" t="s">
        <v>67</v>
      </c>
      <c r="C106" s="76" t="s">
        <v>243</v>
      </c>
      <c r="D106" s="77">
        <v>6000</v>
      </c>
      <c r="E106" s="78">
        <v>2082.7399999999998</v>
      </c>
      <c r="F106" s="70">
        <f t="shared" si="13"/>
        <v>34.712333333333326</v>
      </c>
    </row>
    <row r="107" spans="1:6" ht="15" customHeight="1" x14ac:dyDescent="0.25">
      <c r="A107" s="75" t="s">
        <v>244</v>
      </c>
      <c r="B107" s="75" t="s">
        <v>69</v>
      </c>
      <c r="C107" s="76" t="s">
        <v>245</v>
      </c>
      <c r="D107" s="77">
        <v>500</v>
      </c>
      <c r="E107" s="78">
        <v>0</v>
      </c>
      <c r="F107" s="70">
        <f t="shared" si="13"/>
        <v>0</v>
      </c>
    </row>
    <row r="108" spans="1:6" ht="15" customHeight="1" x14ac:dyDescent="0.25">
      <c r="A108" s="75" t="s">
        <v>246</v>
      </c>
      <c r="B108" s="75" t="s">
        <v>69</v>
      </c>
      <c r="C108" s="76" t="s">
        <v>247</v>
      </c>
      <c r="D108" s="77">
        <v>2000</v>
      </c>
      <c r="E108" s="78">
        <v>587.46</v>
      </c>
      <c r="F108" s="70">
        <f t="shared" si="13"/>
        <v>29.372999999999998</v>
      </c>
    </row>
    <row r="109" spans="1:6" ht="15" customHeight="1" x14ac:dyDescent="0.25">
      <c r="A109" s="55" t="s">
        <v>0</v>
      </c>
      <c r="B109" s="55" t="s">
        <v>71</v>
      </c>
      <c r="C109" s="74" t="s">
        <v>72</v>
      </c>
      <c r="D109" s="73">
        <f t="shared" ref="D109:E109" si="14">D110+D111+D112+D113+D114+D115</f>
        <v>11400</v>
      </c>
      <c r="E109" s="73">
        <f t="shared" si="14"/>
        <v>3266.99</v>
      </c>
      <c r="F109" s="70">
        <f t="shared" si="13"/>
        <v>28.657807017543856</v>
      </c>
    </row>
    <row r="110" spans="1:6" ht="15" customHeight="1" x14ac:dyDescent="0.25">
      <c r="A110" s="84" t="s">
        <v>438</v>
      </c>
      <c r="B110" s="84">
        <v>3292</v>
      </c>
      <c r="C110" s="85" t="s">
        <v>356</v>
      </c>
      <c r="D110" s="86">
        <v>500</v>
      </c>
      <c r="E110" s="86">
        <v>0</v>
      </c>
      <c r="F110" s="70">
        <f t="shared" si="13"/>
        <v>0</v>
      </c>
    </row>
    <row r="111" spans="1:6" ht="15" customHeight="1" x14ac:dyDescent="0.25">
      <c r="A111" s="75" t="s">
        <v>248</v>
      </c>
      <c r="B111" s="75" t="s">
        <v>73</v>
      </c>
      <c r="C111" s="76" t="s">
        <v>249</v>
      </c>
      <c r="D111" s="77">
        <v>4000</v>
      </c>
      <c r="E111" s="78">
        <v>1229.7</v>
      </c>
      <c r="F111" s="70">
        <f t="shared" si="13"/>
        <v>30.7425</v>
      </c>
    </row>
    <row r="112" spans="1:6" ht="15" customHeight="1" x14ac:dyDescent="0.25">
      <c r="A112" s="84" t="s">
        <v>439</v>
      </c>
      <c r="B112" s="75">
        <v>3293</v>
      </c>
      <c r="C112" s="85" t="s">
        <v>352</v>
      </c>
      <c r="D112" s="77">
        <v>2000</v>
      </c>
      <c r="E112" s="78">
        <v>0</v>
      </c>
      <c r="F112" s="70">
        <f t="shared" si="13"/>
        <v>0</v>
      </c>
    </row>
    <row r="113" spans="1:6" ht="15" customHeight="1" x14ac:dyDescent="0.25">
      <c r="A113" s="84" t="s">
        <v>390</v>
      </c>
      <c r="B113" s="75">
        <v>3295</v>
      </c>
      <c r="C113" s="85" t="s">
        <v>391</v>
      </c>
      <c r="D113" s="77">
        <v>100</v>
      </c>
      <c r="E113" s="78">
        <v>0</v>
      </c>
      <c r="F113" s="70">
        <f t="shared" si="13"/>
        <v>0</v>
      </c>
    </row>
    <row r="114" spans="1:6" ht="19.5" customHeight="1" x14ac:dyDescent="0.25">
      <c r="A114" s="75" t="s">
        <v>250</v>
      </c>
      <c r="B114" s="75" t="s">
        <v>75</v>
      </c>
      <c r="C114" s="76" t="s">
        <v>251</v>
      </c>
      <c r="D114" s="77">
        <v>3000</v>
      </c>
      <c r="E114" s="78">
        <v>1260</v>
      </c>
      <c r="F114" s="70">
        <f t="shared" si="13"/>
        <v>42</v>
      </c>
    </row>
    <row r="115" spans="1:6" ht="15" customHeight="1" x14ac:dyDescent="0.25">
      <c r="A115" s="75" t="s">
        <v>252</v>
      </c>
      <c r="B115" s="75" t="s">
        <v>77</v>
      </c>
      <c r="C115" s="76" t="s">
        <v>72</v>
      </c>
      <c r="D115" s="77">
        <v>1800</v>
      </c>
      <c r="E115" s="78">
        <v>777.29</v>
      </c>
      <c r="F115" s="70">
        <f t="shared" si="13"/>
        <v>43.182777777777773</v>
      </c>
    </row>
    <row r="116" spans="1:6" ht="15" customHeight="1" x14ac:dyDescent="0.25">
      <c r="A116" s="55" t="s">
        <v>0</v>
      </c>
      <c r="B116" s="55" t="s">
        <v>78</v>
      </c>
      <c r="C116" s="74" t="s">
        <v>79</v>
      </c>
      <c r="D116" s="73">
        <f>D117</f>
        <v>3000</v>
      </c>
      <c r="E116" s="73">
        <f>E117</f>
        <v>232.26</v>
      </c>
      <c r="F116" s="70">
        <f t="shared" si="13"/>
        <v>7.742</v>
      </c>
    </row>
    <row r="117" spans="1:6" ht="15" customHeight="1" x14ac:dyDescent="0.25">
      <c r="A117" s="55" t="s">
        <v>0</v>
      </c>
      <c r="B117" s="55" t="s">
        <v>84</v>
      </c>
      <c r="C117" s="74" t="s">
        <v>85</v>
      </c>
      <c r="D117" s="73">
        <f>D118+D119</f>
        <v>3000</v>
      </c>
      <c r="E117" s="73">
        <f>E118+E119</f>
        <v>232.26</v>
      </c>
      <c r="F117" s="70">
        <f t="shared" si="13"/>
        <v>7.742</v>
      </c>
    </row>
    <row r="118" spans="1:6" ht="15" customHeight="1" x14ac:dyDescent="0.25">
      <c r="A118" s="75" t="s">
        <v>253</v>
      </c>
      <c r="B118" s="75" t="s">
        <v>86</v>
      </c>
      <c r="C118" s="76" t="s">
        <v>254</v>
      </c>
      <c r="D118" s="77">
        <v>2000</v>
      </c>
      <c r="E118" s="78">
        <v>0</v>
      </c>
      <c r="F118" s="70">
        <f t="shared" si="13"/>
        <v>0</v>
      </c>
    </row>
    <row r="119" spans="1:6" ht="15" customHeight="1" x14ac:dyDescent="0.25">
      <c r="A119" s="75" t="s">
        <v>255</v>
      </c>
      <c r="B119" s="75" t="s">
        <v>88</v>
      </c>
      <c r="C119" s="76" t="s">
        <v>89</v>
      </c>
      <c r="D119" s="77">
        <v>1000</v>
      </c>
      <c r="E119" s="78">
        <v>232.26</v>
      </c>
      <c r="F119" s="70">
        <f t="shared" si="13"/>
        <v>23.225999999999999</v>
      </c>
    </row>
    <row r="120" spans="1:6" ht="15" customHeight="1" x14ac:dyDescent="0.25">
      <c r="A120" s="71" t="s">
        <v>0</v>
      </c>
      <c r="B120" s="71" t="s">
        <v>90</v>
      </c>
      <c r="C120" s="72" t="s">
        <v>4</v>
      </c>
      <c r="D120" s="79">
        <f t="shared" ref="D120:E120" si="15">D121</f>
        <v>5000</v>
      </c>
      <c r="E120" s="79">
        <f t="shared" si="15"/>
        <v>0</v>
      </c>
      <c r="F120" s="70">
        <f t="shared" si="13"/>
        <v>0</v>
      </c>
    </row>
    <row r="121" spans="1:6" ht="15" customHeight="1" x14ac:dyDescent="0.25">
      <c r="A121" s="55" t="s">
        <v>0</v>
      </c>
      <c r="B121" s="55" t="s">
        <v>91</v>
      </c>
      <c r="C121" s="74" t="s">
        <v>92</v>
      </c>
      <c r="D121" s="73">
        <f t="shared" ref="D121:E121" si="16">D122+D124</f>
        <v>5000</v>
      </c>
      <c r="E121" s="73">
        <f t="shared" si="16"/>
        <v>0</v>
      </c>
      <c r="F121" s="70">
        <f t="shared" si="13"/>
        <v>0</v>
      </c>
    </row>
    <row r="122" spans="1:6" ht="15" customHeight="1" x14ac:dyDescent="0.25">
      <c r="A122" s="55"/>
      <c r="B122" s="169">
        <v>421</v>
      </c>
      <c r="C122" s="58" t="s">
        <v>94</v>
      </c>
      <c r="D122" s="153">
        <f t="shared" ref="D122:E122" si="17">D123</f>
        <v>0</v>
      </c>
      <c r="E122" s="153">
        <f t="shared" si="17"/>
        <v>0</v>
      </c>
      <c r="F122" s="70"/>
    </row>
    <row r="123" spans="1:6" ht="15" customHeight="1" x14ac:dyDescent="0.25">
      <c r="A123" s="55"/>
      <c r="B123" s="84">
        <v>4214</v>
      </c>
      <c r="C123" s="85" t="s">
        <v>120</v>
      </c>
      <c r="D123" s="86">
        <v>0</v>
      </c>
      <c r="E123" s="86"/>
      <c r="F123" s="195"/>
    </row>
    <row r="124" spans="1:6" ht="15" customHeight="1" x14ac:dyDescent="0.25">
      <c r="A124" s="55" t="s">
        <v>0</v>
      </c>
      <c r="B124" s="55" t="s">
        <v>95</v>
      </c>
      <c r="C124" s="74" t="s">
        <v>96</v>
      </c>
      <c r="D124" s="73">
        <f>D125+D126+D127</f>
        <v>5000</v>
      </c>
      <c r="E124" s="73">
        <f>E125+E126+E127</f>
        <v>0</v>
      </c>
      <c r="F124" s="70">
        <f t="shared" si="13"/>
        <v>0</v>
      </c>
    </row>
    <row r="125" spans="1:6" ht="15" customHeight="1" x14ac:dyDescent="0.25">
      <c r="A125" s="84" t="s">
        <v>359</v>
      </c>
      <c r="B125" s="84">
        <v>4221</v>
      </c>
      <c r="C125" s="85" t="s">
        <v>98</v>
      </c>
      <c r="D125" s="86">
        <v>0</v>
      </c>
      <c r="E125" s="86">
        <v>0</v>
      </c>
      <c r="F125" s="70" t="e">
        <f t="shared" si="13"/>
        <v>#DIV/0!</v>
      </c>
    </row>
    <row r="126" spans="1:6" ht="15" customHeight="1" x14ac:dyDescent="0.25">
      <c r="A126" s="84" t="s">
        <v>360</v>
      </c>
      <c r="B126" s="84">
        <v>4223</v>
      </c>
      <c r="C126" s="85" t="s">
        <v>100</v>
      </c>
      <c r="D126" s="86">
        <v>0</v>
      </c>
      <c r="E126" s="86">
        <v>0</v>
      </c>
      <c r="F126" s="70" t="e">
        <f t="shared" si="13"/>
        <v>#DIV/0!</v>
      </c>
    </row>
    <row r="127" spans="1:6" ht="15" customHeight="1" x14ac:dyDescent="0.25">
      <c r="A127" s="75" t="s">
        <v>256</v>
      </c>
      <c r="B127" s="75" t="s">
        <v>101</v>
      </c>
      <c r="C127" s="76" t="s">
        <v>257</v>
      </c>
      <c r="D127" s="77">
        <v>5000</v>
      </c>
      <c r="E127" s="78">
        <v>0</v>
      </c>
      <c r="F127" s="70">
        <f t="shared" si="13"/>
        <v>0</v>
      </c>
    </row>
    <row r="128" spans="1:6" ht="15" customHeight="1" x14ac:dyDescent="0.25">
      <c r="A128" s="75"/>
      <c r="B128" s="71">
        <v>9</v>
      </c>
      <c r="C128" s="154" t="s">
        <v>335</v>
      </c>
      <c r="D128" s="153">
        <f t="shared" ref="D128:E130" si="18">D129</f>
        <v>0</v>
      </c>
      <c r="E128" s="153">
        <f t="shared" si="18"/>
        <v>0</v>
      </c>
      <c r="F128" s="70" t="e">
        <f t="shared" si="13"/>
        <v>#DIV/0!</v>
      </c>
    </row>
    <row r="129" spans="1:6" ht="15" customHeight="1" x14ac:dyDescent="0.25">
      <c r="A129" s="75"/>
      <c r="B129" s="55">
        <v>92</v>
      </c>
      <c r="C129" s="58" t="s">
        <v>336</v>
      </c>
      <c r="D129" s="153">
        <f t="shared" si="18"/>
        <v>0</v>
      </c>
      <c r="E129" s="153">
        <f t="shared" si="18"/>
        <v>0</v>
      </c>
      <c r="F129" s="70" t="e">
        <f t="shared" si="13"/>
        <v>#DIV/0!</v>
      </c>
    </row>
    <row r="130" spans="1:6" ht="15" customHeight="1" x14ac:dyDescent="0.25">
      <c r="A130" s="75"/>
      <c r="B130" s="55">
        <v>922</v>
      </c>
      <c r="C130" s="58" t="s">
        <v>337</v>
      </c>
      <c r="D130" s="153">
        <f t="shared" si="18"/>
        <v>0</v>
      </c>
      <c r="E130" s="153">
        <f t="shared" si="18"/>
        <v>0</v>
      </c>
      <c r="F130" s="70" t="e">
        <f t="shared" si="13"/>
        <v>#DIV/0!</v>
      </c>
    </row>
    <row r="131" spans="1:6" ht="15" customHeight="1" x14ac:dyDescent="0.25">
      <c r="A131" s="155"/>
      <c r="B131" s="75">
        <v>9222</v>
      </c>
      <c r="C131" s="85" t="s">
        <v>338</v>
      </c>
      <c r="D131">
        <v>0</v>
      </c>
      <c r="E131">
        <v>0</v>
      </c>
      <c r="F131" s="70" t="e">
        <f t="shared" si="13"/>
        <v>#DIV/0!</v>
      </c>
    </row>
    <row r="132" spans="1:6" ht="15" customHeight="1" x14ac:dyDescent="0.25">
      <c r="A132" s="104" t="s">
        <v>158</v>
      </c>
      <c r="B132" s="207" t="s">
        <v>424</v>
      </c>
      <c r="C132" s="208" t="s">
        <v>425</v>
      </c>
      <c r="D132" s="106">
        <f>D133</f>
        <v>2500</v>
      </c>
      <c r="E132" s="106">
        <f>E133</f>
        <v>818.7</v>
      </c>
      <c r="F132" s="107">
        <f t="shared" ref="F132:F135" si="19">E132/D132*100</f>
        <v>32.747999999999998</v>
      </c>
    </row>
    <row r="133" spans="1:6" ht="15" customHeight="1" x14ac:dyDescent="0.25">
      <c r="A133" s="71" t="s">
        <v>0</v>
      </c>
      <c r="B133" s="71" t="s">
        <v>11</v>
      </c>
      <c r="C133" s="72" t="s">
        <v>3</v>
      </c>
      <c r="D133" s="79">
        <f t="shared" ref="D133:E133" si="20">D134</f>
        <v>2500</v>
      </c>
      <c r="E133" s="79">
        <f t="shared" si="20"/>
        <v>818.7</v>
      </c>
      <c r="F133" s="70">
        <f t="shared" si="19"/>
        <v>32.747999999999998</v>
      </c>
    </row>
    <row r="134" spans="1:6" ht="15" customHeight="1" x14ac:dyDescent="0.25">
      <c r="A134" s="55" t="s">
        <v>0</v>
      </c>
      <c r="B134" s="55" t="s">
        <v>27</v>
      </c>
      <c r="C134" s="74" t="s">
        <v>28</v>
      </c>
      <c r="D134" s="73">
        <f>D135+D143+D145</f>
        <v>2500</v>
      </c>
      <c r="E134" s="73">
        <f>E135+E143+E145</f>
        <v>818.7</v>
      </c>
      <c r="F134" s="70">
        <f t="shared" si="19"/>
        <v>32.747999999999998</v>
      </c>
    </row>
    <row r="135" spans="1:6" ht="15" customHeight="1" x14ac:dyDescent="0.25">
      <c r="A135" s="55" t="s">
        <v>0</v>
      </c>
      <c r="B135" s="55" t="s">
        <v>39</v>
      </c>
      <c r="C135" s="74" t="s">
        <v>40</v>
      </c>
      <c r="D135" s="73">
        <f>D136+D137</f>
        <v>2500</v>
      </c>
      <c r="E135" s="73">
        <f>E136+E137</f>
        <v>818.7</v>
      </c>
      <c r="F135" s="70">
        <f t="shared" si="19"/>
        <v>32.747999999999998</v>
      </c>
    </row>
    <row r="136" spans="1:6" ht="15" customHeight="1" x14ac:dyDescent="0.25">
      <c r="A136" s="84" t="s">
        <v>105</v>
      </c>
      <c r="B136" s="84">
        <v>3221</v>
      </c>
      <c r="C136" s="85" t="s">
        <v>372</v>
      </c>
      <c r="D136" s="86">
        <v>1800</v>
      </c>
      <c r="E136" s="86">
        <v>818.7</v>
      </c>
      <c r="F136" s="195"/>
    </row>
    <row r="137" spans="1:6" ht="15" customHeight="1" x14ac:dyDescent="0.25">
      <c r="A137" s="84" t="s">
        <v>105</v>
      </c>
      <c r="B137" s="75" t="s">
        <v>41</v>
      </c>
      <c r="C137" s="85" t="s">
        <v>373</v>
      </c>
      <c r="D137" s="77">
        <v>700</v>
      </c>
      <c r="E137" s="78">
        <v>0</v>
      </c>
      <c r="F137" s="70">
        <f t="shared" ref="F137" si="21">E137/D137*100</f>
        <v>0</v>
      </c>
    </row>
    <row r="138" spans="1:6" ht="28.5" customHeight="1" x14ac:dyDescent="0.25">
      <c r="A138" s="104" t="s">
        <v>158</v>
      </c>
      <c r="B138" s="207" t="s">
        <v>423</v>
      </c>
      <c r="C138" s="208" t="s">
        <v>426</v>
      </c>
      <c r="D138" s="106">
        <f>D139</f>
        <v>20000</v>
      </c>
      <c r="E138" s="106">
        <f>E139</f>
        <v>8425.880000000001</v>
      </c>
      <c r="F138" s="107">
        <f t="shared" si="13"/>
        <v>42.129400000000004</v>
      </c>
    </row>
    <row r="139" spans="1:6" ht="15" customHeight="1" x14ac:dyDescent="0.25">
      <c r="A139" s="71" t="s">
        <v>0</v>
      </c>
      <c r="B139" s="71" t="s">
        <v>11</v>
      </c>
      <c r="C139" s="72" t="s">
        <v>3</v>
      </c>
      <c r="D139" s="79">
        <f t="shared" ref="D139:E139" si="22">D140</f>
        <v>20000</v>
      </c>
      <c r="E139" s="79">
        <f t="shared" si="22"/>
        <v>8425.880000000001</v>
      </c>
      <c r="F139" s="70">
        <f t="shared" si="13"/>
        <v>42.129400000000004</v>
      </c>
    </row>
    <row r="140" spans="1:6" ht="15" customHeight="1" x14ac:dyDescent="0.25">
      <c r="A140" s="55" t="s">
        <v>0</v>
      </c>
      <c r="B140" s="55" t="s">
        <v>27</v>
      </c>
      <c r="C140" s="74" t="s">
        <v>28</v>
      </c>
      <c r="D140" s="73">
        <f>D141+D151+D153</f>
        <v>20000</v>
      </c>
      <c r="E140" s="73">
        <f>E141+E151+E153</f>
        <v>8425.880000000001</v>
      </c>
      <c r="F140" s="70">
        <f t="shared" si="13"/>
        <v>42.129400000000004</v>
      </c>
    </row>
    <row r="141" spans="1:6" ht="15" customHeight="1" x14ac:dyDescent="0.25">
      <c r="A141" s="55" t="s">
        <v>0</v>
      </c>
      <c r="B141" s="55" t="s">
        <v>39</v>
      </c>
      <c r="C141" s="74" t="s">
        <v>40</v>
      </c>
      <c r="D141" s="73">
        <f t="shared" ref="D141:E141" si="23">SUM(D142:D150)</f>
        <v>20000</v>
      </c>
      <c r="E141" s="73">
        <f t="shared" si="23"/>
        <v>8425.880000000001</v>
      </c>
      <c r="F141" s="70">
        <f t="shared" si="13"/>
        <v>42.129400000000004</v>
      </c>
    </row>
    <row r="142" spans="1:6" ht="15" customHeight="1" x14ac:dyDescent="0.25">
      <c r="A142" s="84" t="s">
        <v>360</v>
      </c>
      <c r="B142" s="84">
        <v>3221</v>
      </c>
      <c r="C142" s="85" t="s">
        <v>372</v>
      </c>
      <c r="D142" s="86">
        <v>3000</v>
      </c>
      <c r="E142" s="86">
        <v>1207.99</v>
      </c>
      <c r="F142" s="195"/>
    </row>
    <row r="143" spans="1:6" ht="15" customHeight="1" x14ac:dyDescent="0.25">
      <c r="A143" s="75" t="s">
        <v>258</v>
      </c>
      <c r="B143" s="75" t="s">
        <v>41</v>
      </c>
      <c r="C143" s="85" t="s">
        <v>373</v>
      </c>
      <c r="D143" s="77">
        <v>0</v>
      </c>
      <c r="E143" s="78">
        <v>0</v>
      </c>
      <c r="F143" s="70" t="e">
        <f t="shared" si="13"/>
        <v>#DIV/0!</v>
      </c>
    </row>
    <row r="144" spans="1:6" ht="15" customHeight="1" x14ac:dyDescent="0.25">
      <c r="A144" s="75" t="s">
        <v>259</v>
      </c>
      <c r="B144" s="75" t="s">
        <v>41</v>
      </c>
      <c r="C144" s="76" t="s">
        <v>200</v>
      </c>
      <c r="D144" s="77">
        <v>0</v>
      </c>
      <c r="E144" s="78">
        <v>0</v>
      </c>
      <c r="F144" s="70" t="e">
        <f t="shared" si="13"/>
        <v>#DIV/0!</v>
      </c>
    </row>
    <row r="145" spans="1:6" ht="15" customHeight="1" x14ac:dyDescent="0.25">
      <c r="A145" s="84" t="s">
        <v>361</v>
      </c>
      <c r="B145" s="75">
        <v>3221</v>
      </c>
      <c r="C145" s="85" t="s">
        <v>346</v>
      </c>
      <c r="D145" s="77">
        <v>0</v>
      </c>
      <c r="E145" s="78">
        <v>0</v>
      </c>
      <c r="F145" s="70" t="e">
        <f t="shared" si="13"/>
        <v>#DIV/0!</v>
      </c>
    </row>
    <row r="146" spans="1:6" ht="15" customHeight="1" x14ac:dyDescent="0.25">
      <c r="A146" s="75" t="s">
        <v>260</v>
      </c>
      <c r="B146" s="75" t="s">
        <v>41</v>
      </c>
      <c r="C146" s="76" t="s">
        <v>204</v>
      </c>
      <c r="D146" s="77">
        <v>5000</v>
      </c>
      <c r="E146" s="78">
        <v>1356.26</v>
      </c>
      <c r="F146" s="70">
        <f t="shared" si="13"/>
        <v>27.1252</v>
      </c>
    </row>
    <row r="147" spans="1:6" ht="15" customHeight="1" x14ac:dyDescent="0.25">
      <c r="A147" s="75" t="s">
        <v>261</v>
      </c>
      <c r="B147" s="75" t="s">
        <v>41</v>
      </c>
      <c r="C147" s="76" t="s">
        <v>202</v>
      </c>
      <c r="D147" s="77">
        <v>5000</v>
      </c>
      <c r="E147" s="78">
        <v>760.5</v>
      </c>
      <c r="F147" s="70">
        <f t="shared" si="13"/>
        <v>15.21</v>
      </c>
    </row>
    <row r="148" spans="1:6" ht="15" customHeight="1" x14ac:dyDescent="0.25">
      <c r="A148" s="75" t="s">
        <v>262</v>
      </c>
      <c r="B148" s="75" t="s">
        <v>45</v>
      </c>
      <c r="C148" s="76" t="s">
        <v>184</v>
      </c>
      <c r="D148" s="77">
        <v>5000</v>
      </c>
      <c r="E148" s="78">
        <v>3693.77</v>
      </c>
      <c r="F148" s="70">
        <f t="shared" si="13"/>
        <v>73.875399999999999</v>
      </c>
    </row>
    <row r="149" spans="1:6" ht="15" customHeight="1" x14ac:dyDescent="0.25">
      <c r="A149" s="75" t="s">
        <v>263</v>
      </c>
      <c r="B149" s="75" t="s">
        <v>45</v>
      </c>
      <c r="C149" s="76" t="s">
        <v>182</v>
      </c>
      <c r="D149" s="77">
        <v>2000</v>
      </c>
      <c r="E149" s="78">
        <v>1407.36</v>
      </c>
      <c r="F149" s="70">
        <f t="shared" si="13"/>
        <v>70.367999999999995</v>
      </c>
    </row>
    <row r="150" spans="1:6" ht="15" customHeight="1" x14ac:dyDescent="0.25">
      <c r="A150" s="75" t="s">
        <v>264</v>
      </c>
      <c r="B150" s="75" t="s">
        <v>51</v>
      </c>
      <c r="C150" s="76" t="s">
        <v>52</v>
      </c>
      <c r="D150" s="77">
        <v>0</v>
      </c>
      <c r="E150" s="78">
        <v>0</v>
      </c>
      <c r="F150" s="70" t="e">
        <f t="shared" si="13"/>
        <v>#DIV/0!</v>
      </c>
    </row>
    <row r="151" spans="1:6" ht="15" customHeight="1" x14ac:dyDescent="0.25">
      <c r="A151" s="55" t="s">
        <v>0</v>
      </c>
      <c r="B151" s="55" t="s">
        <v>53</v>
      </c>
      <c r="C151" s="74" t="s">
        <v>54</v>
      </c>
      <c r="D151" s="73">
        <f>D152</f>
        <v>0</v>
      </c>
      <c r="E151" s="73">
        <f>E152</f>
        <v>0</v>
      </c>
      <c r="F151" s="70" t="e">
        <f t="shared" si="13"/>
        <v>#DIV/0!</v>
      </c>
    </row>
    <row r="152" spans="1:6" ht="15" customHeight="1" x14ac:dyDescent="0.25">
      <c r="A152" s="75" t="s">
        <v>265</v>
      </c>
      <c r="B152" s="75" t="s">
        <v>69</v>
      </c>
      <c r="C152" s="76" t="s">
        <v>247</v>
      </c>
      <c r="D152" s="77">
        <v>0</v>
      </c>
      <c r="E152" s="78">
        <v>0</v>
      </c>
      <c r="F152" s="70" t="e">
        <f t="shared" si="13"/>
        <v>#DIV/0!</v>
      </c>
    </row>
    <row r="153" spans="1:6" ht="15" customHeight="1" x14ac:dyDescent="0.25">
      <c r="A153" s="55" t="s">
        <v>0</v>
      </c>
      <c r="B153" s="55" t="s">
        <v>71</v>
      </c>
      <c r="C153" s="74" t="s">
        <v>72</v>
      </c>
      <c r="D153" s="73">
        <f>D154</f>
        <v>0</v>
      </c>
      <c r="E153" s="73">
        <f>E154</f>
        <v>0</v>
      </c>
      <c r="F153" s="70" t="e">
        <f t="shared" si="13"/>
        <v>#DIV/0!</v>
      </c>
    </row>
    <row r="154" spans="1:6" ht="15" customHeight="1" x14ac:dyDescent="0.25">
      <c r="A154" s="75" t="s">
        <v>266</v>
      </c>
      <c r="B154" s="75" t="s">
        <v>77</v>
      </c>
      <c r="C154" s="76" t="s">
        <v>72</v>
      </c>
      <c r="D154" s="77">
        <v>0</v>
      </c>
      <c r="E154" s="78">
        <v>0</v>
      </c>
      <c r="F154" s="70" t="e">
        <f t="shared" si="13"/>
        <v>#DIV/0!</v>
      </c>
    </row>
    <row r="155" spans="1:6" ht="15" customHeight="1" x14ac:dyDescent="0.25">
      <c r="A155" s="104" t="s">
        <v>158</v>
      </c>
      <c r="B155" s="207" t="s">
        <v>427</v>
      </c>
      <c r="C155" s="105" t="s">
        <v>267</v>
      </c>
      <c r="D155" s="106">
        <f>D156+D164</f>
        <v>700</v>
      </c>
      <c r="E155" s="106">
        <f>E156+E164</f>
        <v>140</v>
      </c>
      <c r="F155" s="107">
        <f t="shared" si="13"/>
        <v>20</v>
      </c>
    </row>
    <row r="156" spans="1:6" ht="15" customHeight="1" x14ac:dyDescent="0.25">
      <c r="A156" s="71" t="s">
        <v>0</v>
      </c>
      <c r="B156" s="71" t="s">
        <v>11</v>
      </c>
      <c r="C156" s="72" t="s">
        <v>3</v>
      </c>
      <c r="D156" s="79">
        <f t="shared" ref="D156:E156" si="24">D157</f>
        <v>700</v>
      </c>
      <c r="E156" s="79">
        <f t="shared" si="24"/>
        <v>140</v>
      </c>
      <c r="F156" s="70">
        <f t="shared" si="13"/>
        <v>20</v>
      </c>
    </row>
    <row r="157" spans="1:6" ht="15" customHeight="1" x14ac:dyDescent="0.25">
      <c r="A157" s="55" t="s">
        <v>0</v>
      </c>
      <c r="B157" s="55" t="s">
        <v>27</v>
      </c>
      <c r="C157" s="74" t="s">
        <v>28</v>
      </c>
      <c r="D157" s="73">
        <f t="shared" ref="D157:E157" si="25">D158+D162</f>
        <v>700</v>
      </c>
      <c r="E157" s="73">
        <f t="shared" si="25"/>
        <v>140</v>
      </c>
      <c r="F157" s="70">
        <f t="shared" si="13"/>
        <v>20</v>
      </c>
    </row>
    <row r="158" spans="1:6" ht="15" customHeight="1" x14ac:dyDescent="0.25">
      <c r="A158" s="55" t="s">
        <v>0</v>
      </c>
      <c r="B158" s="55" t="s">
        <v>39</v>
      </c>
      <c r="C158" s="74" t="s">
        <v>40</v>
      </c>
      <c r="D158" s="73">
        <f t="shared" ref="D158:E158" si="26">D159+D160+D161</f>
        <v>500</v>
      </c>
      <c r="E158" s="73">
        <f t="shared" si="26"/>
        <v>140</v>
      </c>
      <c r="F158" s="70">
        <f t="shared" si="13"/>
        <v>28.000000000000004</v>
      </c>
    </row>
    <row r="159" spans="1:6" ht="15" customHeight="1" x14ac:dyDescent="0.25">
      <c r="A159" s="84" t="s">
        <v>440</v>
      </c>
      <c r="B159" s="84">
        <v>3221</v>
      </c>
      <c r="C159" s="85" t="s">
        <v>379</v>
      </c>
      <c r="D159" s="86">
        <v>500</v>
      </c>
      <c r="E159" s="86">
        <v>140</v>
      </c>
      <c r="F159" s="70">
        <f t="shared" si="13"/>
        <v>28.000000000000004</v>
      </c>
    </row>
    <row r="160" spans="1:6" ht="15" customHeight="1" x14ac:dyDescent="0.25">
      <c r="A160" s="84" t="s">
        <v>362</v>
      </c>
      <c r="B160" s="75" t="s">
        <v>41</v>
      </c>
      <c r="C160" s="85" t="s">
        <v>178</v>
      </c>
      <c r="D160" s="86">
        <v>0</v>
      </c>
      <c r="E160" s="86">
        <v>0</v>
      </c>
      <c r="F160" s="70" t="e">
        <f t="shared" si="13"/>
        <v>#DIV/0!</v>
      </c>
    </row>
    <row r="161" spans="1:8" ht="15" customHeight="1" x14ac:dyDescent="0.25">
      <c r="A161" s="84" t="s">
        <v>441</v>
      </c>
      <c r="B161" s="75">
        <v>3225</v>
      </c>
      <c r="C161" s="85" t="s">
        <v>164</v>
      </c>
      <c r="D161" s="86">
        <v>0</v>
      </c>
      <c r="E161" s="86">
        <v>0</v>
      </c>
      <c r="F161" s="70" t="e">
        <f t="shared" si="13"/>
        <v>#DIV/0!</v>
      </c>
    </row>
    <row r="162" spans="1:8" ht="15" customHeight="1" x14ac:dyDescent="0.25">
      <c r="A162" s="84"/>
      <c r="B162" s="169">
        <v>329</v>
      </c>
      <c r="C162" s="58" t="s">
        <v>72</v>
      </c>
      <c r="D162" s="153">
        <f t="shared" ref="D162:E162" si="27">D163</f>
        <v>200</v>
      </c>
      <c r="E162" s="153">
        <f t="shared" si="27"/>
        <v>0</v>
      </c>
      <c r="F162" s="70"/>
    </row>
    <row r="163" spans="1:8" ht="15" customHeight="1" x14ac:dyDescent="0.25">
      <c r="A163" s="84" t="s">
        <v>442</v>
      </c>
      <c r="B163" s="75">
        <v>3299</v>
      </c>
      <c r="C163" s="85" t="s">
        <v>72</v>
      </c>
      <c r="D163" s="86">
        <v>200</v>
      </c>
      <c r="E163" s="78">
        <v>0</v>
      </c>
      <c r="F163" s="70"/>
    </row>
    <row r="164" spans="1:8" ht="15" customHeight="1" x14ac:dyDescent="0.25">
      <c r="A164" s="84"/>
      <c r="B164" s="71" t="s">
        <v>90</v>
      </c>
      <c r="C164" s="72" t="s">
        <v>4</v>
      </c>
      <c r="D164" s="153">
        <f t="shared" ref="D164:E166" si="28">D165</f>
        <v>0</v>
      </c>
      <c r="E164" s="153">
        <f t="shared" si="28"/>
        <v>0</v>
      </c>
      <c r="F164" s="70" t="e">
        <f t="shared" si="13"/>
        <v>#DIV/0!</v>
      </c>
    </row>
    <row r="165" spans="1:8" ht="15" customHeight="1" x14ac:dyDescent="0.25">
      <c r="A165" s="84"/>
      <c r="B165" s="55" t="s">
        <v>91</v>
      </c>
      <c r="C165" s="74" t="s">
        <v>92</v>
      </c>
      <c r="D165" s="153">
        <f t="shared" si="28"/>
        <v>0</v>
      </c>
      <c r="E165" s="153">
        <f t="shared" si="28"/>
        <v>0</v>
      </c>
      <c r="F165" s="70" t="e">
        <f t="shared" si="13"/>
        <v>#DIV/0!</v>
      </c>
    </row>
    <row r="166" spans="1:8" ht="15" customHeight="1" x14ac:dyDescent="0.25">
      <c r="A166" s="84"/>
      <c r="B166" s="55" t="s">
        <v>95</v>
      </c>
      <c r="C166" s="74" t="s">
        <v>96</v>
      </c>
      <c r="D166" s="153">
        <f t="shared" si="28"/>
        <v>0</v>
      </c>
      <c r="E166" s="153">
        <f t="shared" si="28"/>
        <v>0</v>
      </c>
      <c r="F166" s="70" t="e">
        <f t="shared" si="13"/>
        <v>#DIV/0!</v>
      </c>
    </row>
    <row r="167" spans="1:8" ht="15" customHeight="1" x14ac:dyDescent="0.25">
      <c r="A167" s="84" t="s">
        <v>363</v>
      </c>
      <c r="B167" s="75">
        <v>4227</v>
      </c>
      <c r="C167" s="85" t="s">
        <v>374</v>
      </c>
      <c r="D167" s="86">
        <v>0</v>
      </c>
      <c r="E167" s="78">
        <v>0</v>
      </c>
      <c r="F167" s="70" t="e">
        <f t="shared" si="13"/>
        <v>#DIV/0!</v>
      </c>
    </row>
    <row r="168" spans="1:8" ht="15" customHeight="1" x14ac:dyDescent="0.25">
      <c r="A168" s="156"/>
      <c r="B168" s="87"/>
      <c r="C168" s="157"/>
      <c r="D168" s="158"/>
      <c r="E168" s="90"/>
      <c r="F168" s="70" t="s">
        <v>105</v>
      </c>
    </row>
    <row r="169" spans="1:8" ht="15" customHeight="1" x14ac:dyDescent="0.25">
      <c r="A169" s="87"/>
      <c r="B169" s="87"/>
      <c r="C169" s="88"/>
      <c r="D169" s="89"/>
      <c r="E169" s="90"/>
      <c r="F169" s="70" t="s">
        <v>105</v>
      </c>
    </row>
    <row r="170" spans="1:8" ht="15" customHeight="1" x14ac:dyDescent="0.25">
      <c r="A170" s="101" t="s">
        <v>156</v>
      </c>
      <c r="B170" s="101" t="s">
        <v>268</v>
      </c>
      <c r="C170" s="102" t="s">
        <v>269</v>
      </c>
      <c r="D170" s="103">
        <f>D171+D210+D220+D225</f>
        <v>9000</v>
      </c>
      <c r="E170" s="103">
        <f>E171+E210+E220+E225</f>
        <v>118.8</v>
      </c>
      <c r="F170" s="175">
        <f t="shared" si="13"/>
        <v>1.32</v>
      </c>
    </row>
    <row r="171" spans="1:8" ht="15" customHeight="1" x14ac:dyDescent="0.25">
      <c r="A171" s="104" t="s">
        <v>158</v>
      </c>
      <c r="B171" s="207" t="s">
        <v>420</v>
      </c>
      <c r="C171" s="105" t="s">
        <v>159</v>
      </c>
      <c r="D171" s="106">
        <f>D172</f>
        <v>8000</v>
      </c>
      <c r="E171" s="106">
        <f>E172</f>
        <v>0</v>
      </c>
      <c r="F171" s="107">
        <f t="shared" ref="F171:F241" si="29">E171/D171*100</f>
        <v>0</v>
      </c>
    </row>
    <row r="172" spans="1:8" ht="15" customHeight="1" x14ac:dyDescent="0.25">
      <c r="A172" s="71" t="s">
        <v>0</v>
      </c>
      <c r="B172" s="71" t="s">
        <v>11</v>
      </c>
      <c r="C172" s="72" t="s">
        <v>3</v>
      </c>
      <c r="D172" s="79">
        <f>D173+D181+D207</f>
        <v>8000</v>
      </c>
      <c r="E172" s="79">
        <f>E173+E181+E207</f>
        <v>0</v>
      </c>
      <c r="F172" s="70">
        <f t="shared" si="29"/>
        <v>0</v>
      </c>
    </row>
    <row r="173" spans="1:8" ht="15" customHeight="1" x14ac:dyDescent="0.25">
      <c r="A173" s="55" t="s">
        <v>0</v>
      </c>
      <c r="B173" s="55" t="s">
        <v>12</v>
      </c>
      <c r="C173" s="74" t="s">
        <v>13</v>
      </c>
      <c r="D173" s="73">
        <f>D174+D177+D179</f>
        <v>5100</v>
      </c>
      <c r="E173" s="73">
        <f>E174+E177+E179</f>
        <v>0</v>
      </c>
      <c r="F173" s="70">
        <f t="shared" si="29"/>
        <v>0</v>
      </c>
      <c r="H173" s="61" t="s">
        <v>105</v>
      </c>
    </row>
    <row r="174" spans="1:8" ht="15" customHeight="1" x14ac:dyDescent="0.25">
      <c r="A174" s="55" t="s">
        <v>0</v>
      </c>
      <c r="B174" s="55" t="s">
        <v>14</v>
      </c>
      <c r="C174" s="74" t="s">
        <v>15</v>
      </c>
      <c r="D174" s="73">
        <f t="shared" ref="D174:E174" si="30">D175+D176</f>
        <v>4000</v>
      </c>
      <c r="E174" s="73">
        <f t="shared" si="30"/>
        <v>0</v>
      </c>
      <c r="F174" s="70">
        <f t="shared" si="29"/>
        <v>0</v>
      </c>
    </row>
    <row r="175" spans="1:8" ht="15" customHeight="1" x14ac:dyDescent="0.25">
      <c r="A175" s="75" t="s">
        <v>270</v>
      </c>
      <c r="B175" s="75" t="s">
        <v>16</v>
      </c>
      <c r="C175" s="76" t="s">
        <v>271</v>
      </c>
      <c r="D175" s="77">
        <v>2000</v>
      </c>
      <c r="E175" s="78">
        <v>0</v>
      </c>
      <c r="F175" s="70">
        <f t="shared" si="29"/>
        <v>0</v>
      </c>
    </row>
    <row r="176" spans="1:8" ht="15" customHeight="1" x14ac:dyDescent="0.25">
      <c r="A176" s="84" t="s">
        <v>443</v>
      </c>
      <c r="B176" s="75">
        <v>3113</v>
      </c>
      <c r="C176" s="85" t="s">
        <v>371</v>
      </c>
      <c r="D176" s="77">
        <v>2000</v>
      </c>
      <c r="E176" s="78">
        <v>0</v>
      </c>
      <c r="F176" s="70">
        <f t="shared" si="29"/>
        <v>0</v>
      </c>
    </row>
    <row r="177" spans="1:6" ht="15" customHeight="1" x14ac:dyDescent="0.25">
      <c r="A177" s="55" t="s">
        <v>0</v>
      </c>
      <c r="B177" s="55" t="s">
        <v>18</v>
      </c>
      <c r="C177" s="74" t="s">
        <v>19</v>
      </c>
      <c r="D177" s="73">
        <f>D178</f>
        <v>400</v>
      </c>
      <c r="E177" s="73">
        <f>E178</f>
        <v>0</v>
      </c>
      <c r="F177" s="70">
        <f t="shared" si="29"/>
        <v>0</v>
      </c>
    </row>
    <row r="178" spans="1:6" ht="15" customHeight="1" x14ac:dyDescent="0.25">
      <c r="A178" s="75" t="s">
        <v>272</v>
      </c>
      <c r="B178" s="75" t="s">
        <v>20</v>
      </c>
      <c r="C178" s="76" t="s">
        <v>273</v>
      </c>
      <c r="D178" s="77">
        <v>400</v>
      </c>
      <c r="E178" s="78">
        <v>0</v>
      </c>
      <c r="F178" s="70">
        <f t="shared" si="29"/>
        <v>0</v>
      </c>
    </row>
    <row r="179" spans="1:6" ht="15" customHeight="1" x14ac:dyDescent="0.25">
      <c r="A179" s="55" t="s">
        <v>0</v>
      </c>
      <c r="B179" s="55" t="s">
        <v>21</v>
      </c>
      <c r="C179" s="74" t="s">
        <v>22</v>
      </c>
      <c r="D179" s="73">
        <f>D180</f>
        <v>700</v>
      </c>
      <c r="E179" s="73">
        <f>E180</f>
        <v>0</v>
      </c>
      <c r="F179" s="70">
        <f t="shared" si="29"/>
        <v>0</v>
      </c>
    </row>
    <row r="180" spans="1:6" ht="15" customHeight="1" x14ac:dyDescent="0.25">
      <c r="A180" s="75" t="s">
        <v>274</v>
      </c>
      <c r="B180" s="140">
        <v>3132</v>
      </c>
      <c r="C180" s="80" t="s">
        <v>275</v>
      </c>
      <c r="D180" s="77">
        <v>700</v>
      </c>
      <c r="E180" s="78">
        <v>0</v>
      </c>
      <c r="F180" s="70">
        <f t="shared" si="29"/>
        <v>0</v>
      </c>
    </row>
    <row r="181" spans="1:6" ht="15" customHeight="1" x14ac:dyDescent="0.25">
      <c r="A181" s="55" t="s">
        <v>0</v>
      </c>
      <c r="B181" s="55" t="s">
        <v>27</v>
      </c>
      <c r="C181" s="74" t="s">
        <v>28</v>
      </c>
      <c r="D181" s="73">
        <f>D182+D186+D195+D203</f>
        <v>2900</v>
      </c>
      <c r="E181" s="73">
        <f>E182+E186+E195+E203</f>
        <v>0</v>
      </c>
      <c r="F181" s="70">
        <f t="shared" si="29"/>
        <v>0</v>
      </c>
    </row>
    <row r="182" spans="1:6" ht="15" customHeight="1" x14ac:dyDescent="0.25">
      <c r="A182" s="55" t="s">
        <v>0</v>
      </c>
      <c r="B182" s="55" t="s">
        <v>29</v>
      </c>
      <c r="C182" s="74" t="s">
        <v>30</v>
      </c>
      <c r="D182" s="73">
        <f>D183+D184+D185</f>
        <v>200</v>
      </c>
      <c r="E182" s="73">
        <f>E183+E184+E185</f>
        <v>0</v>
      </c>
      <c r="F182" s="70">
        <f t="shared" si="29"/>
        <v>0</v>
      </c>
    </row>
    <row r="183" spans="1:6" ht="15" customHeight="1" x14ac:dyDescent="0.25">
      <c r="B183" s="141">
        <v>3211</v>
      </c>
      <c r="C183" s="142" t="s">
        <v>276</v>
      </c>
      <c r="D183" s="142">
        <v>0</v>
      </c>
      <c r="E183" s="142">
        <v>0</v>
      </c>
      <c r="F183" s="70" t="e">
        <f t="shared" si="29"/>
        <v>#DIV/0!</v>
      </c>
    </row>
    <row r="184" spans="1:6" ht="15" customHeight="1" x14ac:dyDescent="0.25">
      <c r="A184" s="75" t="s">
        <v>277</v>
      </c>
      <c r="B184" s="84" t="s">
        <v>33</v>
      </c>
      <c r="C184" s="85" t="s">
        <v>278</v>
      </c>
      <c r="D184" s="86">
        <v>200</v>
      </c>
      <c r="E184" s="143">
        <v>0</v>
      </c>
      <c r="F184" s="70">
        <f t="shared" si="29"/>
        <v>0</v>
      </c>
    </row>
    <row r="185" spans="1:6" ht="15" customHeight="1" x14ac:dyDescent="0.25">
      <c r="A185" s="75"/>
      <c r="B185" s="84">
        <v>3213</v>
      </c>
      <c r="C185" s="85" t="s">
        <v>279</v>
      </c>
      <c r="D185" s="86">
        <v>0</v>
      </c>
      <c r="E185" s="143">
        <v>0</v>
      </c>
      <c r="F185" s="70" t="e">
        <f t="shared" si="29"/>
        <v>#DIV/0!</v>
      </c>
    </row>
    <row r="186" spans="1:6" ht="15" customHeight="1" x14ac:dyDescent="0.25">
      <c r="A186" s="55" t="s">
        <v>0</v>
      </c>
      <c r="B186" s="55" t="s">
        <v>39</v>
      </c>
      <c r="C186" s="74" t="s">
        <v>40</v>
      </c>
      <c r="D186" s="73">
        <f>SUM(D187:D194)</f>
        <v>1900</v>
      </c>
      <c r="E186" s="73">
        <f>SUM(E187:E194)</f>
        <v>0</v>
      </c>
      <c r="F186" s="70">
        <f t="shared" si="29"/>
        <v>0</v>
      </c>
    </row>
    <row r="187" spans="1:6" ht="15" customHeight="1" x14ac:dyDescent="0.25">
      <c r="A187" s="84" t="s">
        <v>364</v>
      </c>
      <c r="B187" s="84">
        <v>3221</v>
      </c>
      <c r="C187" s="85" t="s">
        <v>280</v>
      </c>
      <c r="D187" s="86">
        <v>0</v>
      </c>
      <c r="E187" s="86">
        <v>0</v>
      </c>
      <c r="F187" s="70" t="e">
        <f t="shared" si="29"/>
        <v>#DIV/0!</v>
      </c>
    </row>
    <row r="188" spans="1:6" ht="15" customHeight="1" x14ac:dyDescent="0.25">
      <c r="A188" s="75" t="s">
        <v>281</v>
      </c>
      <c r="B188" s="75" t="s">
        <v>41</v>
      </c>
      <c r="C188" s="76" t="s">
        <v>202</v>
      </c>
      <c r="D188" s="77">
        <v>300</v>
      </c>
      <c r="E188" s="78">
        <v>0</v>
      </c>
      <c r="F188" s="70">
        <f t="shared" si="29"/>
        <v>0</v>
      </c>
    </row>
    <row r="189" spans="1:6" ht="15" customHeight="1" x14ac:dyDescent="0.25">
      <c r="A189" s="75" t="s">
        <v>282</v>
      </c>
      <c r="B189" s="75" t="s">
        <v>41</v>
      </c>
      <c r="C189" s="76" t="s">
        <v>204</v>
      </c>
      <c r="D189" s="77">
        <v>300</v>
      </c>
      <c r="E189" s="78">
        <v>0</v>
      </c>
      <c r="F189" s="70">
        <f t="shared" si="29"/>
        <v>0</v>
      </c>
    </row>
    <row r="190" spans="1:6" ht="15" customHeight="1" x14ac:dyDescent="0.25">
      <c r="A190" s="75" t="s">
        <v>283</v>
      </c>
      <c r="B190" s="75" t="s">
        <v>45</v>
      </c>
      <c r="C190" s="76" t="s">
        <v>182</v>
      </c>
      <c r="D190" s="77">
        <v>400</v>
      </c>
      <c r="E190" s="78">
        <v>0</v>
      </c>
      <c r="F190" s="70">
        <f t="shared" si="29"/>
        <v>0</v>
      </c>
    </row>
    <row r="191" spans="1:6" ht="15" customHeight="1" x14ac:dyDescent="0.25">
      <c r="A191" s="75" t="s">
        <v>284</v>
      </c>
      <c r="B191" s="75" t="s">
        <v>45</v>
      </c>
      <c r="C191" s="76" t="s">
        <v>184</v>
      </c>
      <c r="D191" s="77">
        <v>900</v>
      </c>
      <c r="E191" s="78">
        <v>0</v>
      </c>
      <c r="F191" s="70">
        <f t="shared" si="29"/>
        <v>0</v>
      </c>
    </row>
    <row r="192" spans="1:6" ht="15" customHeight="1" x14ac:dyDescent="0.25">
      <c r="A192" s="75" t="s">
        <v>285</v>
      </c>
      <c r="B192" s="75" t="s">
        <v>47</v>
      </c>
      <c r="C192" s="76" t="s">
        <v>286</v>
      </c>
      <c r="D192" s="77">
        <v>0</v>
      </c>
      <c r="E192" s="78">
        <v>0</v>
      </c>
      <c r="F192" s="70" t="e">
        <f t="shared" si="29"/>
        <v>#DIV/0!</v>
      </c>
    </row>
    <row r="193" spans="1:6" ht="15" customHeight="1" x14ac:dyDescent="0.25">
      <c r="A193" s="75" t="s">
        <v>287</v>
      </c>
      <c r="B193" s="75" t="s">
        <v>49</v>
      </c>
      <c r="C193" s="76" t="s">
        <v>164</v>
      </c>
      <c r="D193" s="77">
        <v>0</v>
      </c>
      <c r="E193" s="78">
        <v>0</v>
      </c>
      <c r="F193" s="70" t="e">
        <f t="shared" si="29"/>
        <v>#DIV/0!</v>
      </c>
    </row>
    <row r="194" spans="1:6" ht="15" customHeight="1" x14ac:dyDescent="0.25">
      <c r="A194" s="84" t="s">
        <v>365</v>
      </c>
      <c r="B194" s="75">
        <v>3227</v>
      </c>
      <c r="C194" s="85" t="s">
        <v>52</v>
      </c>
      <c r="D194" s="77">
        <v>0</v>
      </c>
      <c r="E194" s="78">
        <v>0</v>
      </c>
      <c r="F194" s="70" t="e">
        <f t="shared" si="29"/>
        <v>#DIV/0!</v>
      </c>
    </row>
    <row r="195" spans="1:6" ht="15" customHeight="1" x14ac:dyDescent="0.25">
      <c r="A195" s="55" t="s">
        <v>0</v>
      </c>
      <c r="B195" s="55" t="s">
        <v>53</v>
      </c>
      <c r="C195" s="74" t="s">
        <v>54</v>
      </c>
      <c r="D195" s="73">
        <f>SUM(D196:D202)</f>
        <v>700</v>
      </c>
      <c r="E195" s="73">
        <f>SUM(E196:E202)</f>
        <v>0</v>
      </c>
      <c r="F195" s="70">
        <f t="shared" si="29"/>
        <v>0</v>
      </c>
    </row>
    <row r="196" spans="1:6" ht="15" customHeight="1" x14ac:dyDescent="0.25">
      <c r="A196" s="75" t="s">
        <v>288</v>
      </c>
      <c r="B196" s="75" t="s">
        <v>55</v>
      </c>
      <c r="C196" s="76" t="s">
        <v>222</v>
      </c>
      <c r="D196" s="77">
        <v>100</v>
      </c>
      <c r="E196" s="78">
        <v>0</v>
      </c>
      <c r="F196" s="70">
        <f t="shared" si="29"/>
        <v>0</v>
      </c>
    </row>
    <row r="197" spans="1:6" ht="15" customHeight="1" x14ac:dyDescent="0.25">
      <c r="A197" s="75" t="s">
        <v>289</v>
      </c>
      <c r="B197" s="75" t="s">
        <v>57</v>
      </c>
      <c r="C197" s="76" t="s">
        <v>166</v>
      </c>
      <c r="D197" s="77">
        <v>0</v>
      </c>
      <c r="E197" s="78">
        <v>0</v>
      </c>
      <c r="F197" s="70" t="e">
        <f t="shared" si="29"/>
        <v>#DIV/0!</v>
      </c>
    </row>
    <row r="198" spans="1:6" ht="15" customHeight="1" x14ac:dyDescent="0.25">
      <c r="A198" s="84" t="s">
        <v>366</v>
      </c>
      <c r="B198" s="75">
        <v>3233</v>
      </c>
      <c r="C198" s="85" t="s">
        <v>60</v>
      </c>
      <c r="D198" s="77">
        <v>100</v>
      </c>
      <c r="E198" s="78">
        <v>0</v>
      </c>
      <c r="F198" s="70">
        <f t="shared" si="29"/>
        <v>0</v>
      </c>
    </row>
    <row r="199" spans="1:6" ht="15" customHeight="1" x14ac:dyDescent="0.25">
      <c r="A199" s="75" t="s">
        <v>290</v>
      </c>
      <c r="B199" s="75" t="s">
        <v>61</v>
      </c>
      <c r="C199" s="85" t="s">
        <v>380</v>
      </c>
      <c r="D199" s="77">
        <v>300</v>
      </c>
      <c r="E199" s="78">
        <v>0</v>
      </c>
      <c r="F199" s="70">
        <f t="shared" si="29"/>
        <v>0</v>
      </c>
    </row>
    <row r="200" spans="1:6" ht="15" customHeight="1" x14ac:dyDescent="0.25">
      <c r="A200" s="75" t="s">
        <v>291</v>
      </c>
      <c r="B200" s="75" t="s">
        <v>63</v>
      </c>
      <c r="C200" s="85" t="s">
        <v>339</v>
      </c>
      <c r="D200" s="77">
        <v>0</v>
      </c>
      <c r="E200" s="78">
        <v>0</v>
      </c>
      <c r="F200" s="70" t="e">
        <f t="shared" si="29"/>
        <v>#DIV/0!</v>
      </c>
    </row>
    <row r="201" spans="1:6" ht="15" customHeight="1" x14ac:dyDescent="0.25">
      <c r="A201" s="75" t="s">
        <v>292</v>
      </c>
      <c r="B201" s="75" t="s">
        <v>67</v>
      </c>
      <c r="C201" s="76" t="s">
        <v>243</v>
      </c>
      <c r="D201" s="77">
        <v>200</v>
      </c>
      <c r="E201" s="78">
        <v>0</v>
      </c>
      <c r="F201" s="70">
        <f t="shared" si="29"/>
        <v>0</v>
      </c>
    </row>
    <row r="202" spans="1:6" ht="15" customHeight="1" x14ac:dyDescent="0.25">
      <c r="A202" s="75"/>
      <c r="B202" s="75">
        <v>3239</v>
      </c>
      <c r="C202" s="85" t="s">
        <v>247</v>
      </c>
      <c r="D202" s="77">
        <v>0</v>
      </c>
      <c r="E202" s="78">
        <v>0</v>
      </c>
      <c r="F202" s="70" t="e">
        <f t="shared" si="29"/>
        <v>#DIV/0!</v>
      </c>
    </row>
    <row r="203" spans="1:6" ht="15" customHeight="1" x14ac:dyDescent="0.25">
      <c r="A203" s="55" t="s">
        <v>0</v>
      </c>
      <c r="B203" s="55" t="s">
        <v>71</v>
      </c>
      <c r="C203" s="74" t="s">
        <v>72</v>
      </c>
      <c r="D203" s="73">
        <f>D204+D205</f>
        <v>100</v>
      </c>
      <c r="E203" s="73">
        <f>E204+E205</f>
        <v>0</v>
      </c>
      <c r="F203" s="70">
        <f t="shared" si="29"/>
        <v>0</v>
      </c>
    </row>
    <row r="204" spans="1:6" ht="15" customHeight="1" x14ac:dyDescent="0.25">
      <c r="A204" s="75" t="s">
        <v>293</v>
      </c>
      <c r="B204" s="75" t="s">
        <v>73</v>
      </c>
      <c r="C204" s="76" t="s">
        <v>294</v>
      </c>
      <c r="D204" s="77">
        <v>100</v>
      </c>
      <c r="E204" s="78">
        <v>0</v>
      </c>
      <c r="F204" s="70">
        <f t="shared" si="29"/>
        <v>0</v>
      </c>
    </row>
    <row r="205" spans="1:6" ht="15" customHeight="1" x14ac:dyDescent="0.25">
      <c r="A205" s="75" t="s">
        <v>295</v>
      </c>
      <c r="B205" s="75" t="s">
        <v>77</v>
      </c>
      <c r="C205" s="76" t="s">
        <v>72</v>
      </c>
      <c r="D205" s="77">
        <v>0</v>
      </c>
      <c r="E205" s="78">
        <v>0</v>
      </c>
      <c r="F205" s="70" t="e">
        <f t="shared" si="29"/>
        <v>#DIV/0!</v>
      </c>
    </row>
    <row r="206" spans="1:6" ht="15" customHeight="1" x14ac:dyDescent="0.25">
      <c r="A206" s="55" t="s">
        <v>0</v>
      </c>
      <c r="B206" s="55" t="s">
        <v>78</v>
      </c>
      <c r="C206" s="74" t="s">
        <v>79</v>
      </c>
      <c r="D206" s="73">
        <f>D207</f>
        <v>0</v>
      </c>
      <c r="E206" s="73">
        <f>E207</f>
        <v>0</v>
      </c>
      <c r="F206" s="70" t="e">
        <f t="shared" si="29"/>
        <v>#DIV/0!</v>
      </c>
    </row>
    <row r="207" spans="1:6" ht="15" customHeight="1" x14ac:dyDescent="0.25">
      <c r="A207" s="55" t="s">
        <v>0</v>
      </c>
      <c r="B207" s="55" t="s">
        <v>84</v>
      </c>
      <c r="C207" s="74" t="s">
        <v>85</v>
      </c>
      <c r="D207" s="73">
        <f>D208+D209</f>
        <v>0</v>
      </c>
      <c r="E207" s="73">
        <f>E208+E209</f>
        <v>0</v>
      </c>
      <c r="F207" s="70" t="e">
        <f t="shared" si="29"/>
        <v>#DIV/0!</v>
      </c>
    </row>
    <row r="208" spans="1:6" ht="15" customHeight="1" x14ac:dyDescent="0.25">
      <c r="A208" s="75" t="s">
        <v>296</v>
      </c>
      <c r="B208" s="75" t="s">
        <v>86</v>
      </c>
      <c r="C208" s="76" t="s">
        <v>254</v>
      </c>
      <c r="D208" s="77">
        <v>0</v>
      </c>
      <c r="E208" s="78">
        <v>0</v>
      </c>
      <c r="F208" s="70" t="e">
        <f t="shared" si="29"/>
        <v>#DIV/0!</v>
      </c>
    </row>
    <row r="209" spans="1:6" ht="15" customHeight="1" x14ac:dyDescent="0.25">
      <c r="A209" s="75" t="s">
        <v>297</v>
      </c>
      <c r="B209" s="75" t="s">
        <v>88</v>
      </c>
      <c r="C209" s="76" t="s">
        <v>72</v>
      </c>
      <c r="D209" s="77">
        <v>0</v>
      </c>
      <c r="E209" s="78">
        <v>0</v>
      </c>
      <c r="F209" s="70" t="e">
        <f t="shared" si="29"/>
        <v>#DIV/0!</v>
      </c>
    </row>
    <row r="210" spans="1:6" ht="15" customHeight="1" x14ac:dyDescent="0.25">
      <c r="A210" s="104" t="s">
        <v>158</v>
      </c>
      <c r="B210" s="207" t="s">
        <v>422</v>
      </c>
      <c r="C210" s="105" t="s">
        <v>185</v>
      </c>
      <c r="D210" s="106">
        <f>D211</f>
        <v>500</v>
      </c>
      <c r="E210" s="106">
        <f>E211</f>
        <v>0</v>
      </c>
      <c r="F210" s="107">
        <f t="shared" si="29"/>
        <v>0</v>
      </c>
    </row>
    <row r="211" spans="1:6" ht="15" customHeight="1" x14ac:dyDescent="0.25">
      <c r="A211" s="71" t="s">
        <v>0</v>
      </c>
      <c r="B211" s="71" t="s">
        <v>11</v>
      </c>
      <c r="C211" s="72" t="s">
        <v>3</v>
      </c>
      <c r="D211" s="79">
        <f t="shared" ref="D211:E211" si="31">D212</f>
        <v>500</v>
      </c>
      <c r="E211" s="79">
        <f t="shared" si="31"/>
        <v>0</v>
      </c>
      <c r="F211" s="70">
        <f t="shared" si="29"/>
        <v>0</v>
      </c>
    </row>
    <row r="212" spans="1:6" ht="15" customHeight="1" x14ac:dyDescent="0.25">
      <c r="A212" s="55" t="s">
        <v>0</v>
      </c>
      <c r="B212" s="55" t="s">
        <v>27</v>
      </c>
      <c r="C212" s="74" t="s">
        <v>28</v>
      </c>
      <c r="D212" s="73">
        <f>D213+D216+D218</f>
        <v>500</v>
      </c>
      <c r="E212" s="73">
        <f>E213+E218</f>
        <v>0</v>
      </c>
      <c r="F212" s="70">
        <f t="shared" si="29"/>
        <v>0</v>
      </c>
    </row>
    <row r="213" spans="1:6" ht="15" customHeight="1" x14ac:dyDescent="0.25">
      <c r="A213" s="55" t="s">
        <v>0</v>
      </c>
      <c r="B213" s="55" t="s">
        <v>39</v>
      </c>
      <c r="C213" s="74" t="s">
        <v>40</v>
      </c>
      <c r="D213" s="73">
        <f>D214+D215</f>
        <v>200</v>
      </c>
      <c r="E213" s="73">
        <f>E214+E215</f>
        <v>0</v>
      </c>
      <c r="F213" s="70">
        <f t="shared" si="29"/>
        <v>0</v>
      </c>
    </row>
    <row r="214" spans="1:6" ht="15" customHeight="1" x14ac:dyDescent="0.25">
      <c r="A214" s="75" t="s">
        <v>298</v>
      </c>
      <c r="B214" s="75" t="s">
        <v>41</v>
      </c>
      <c r="C214" s="76" t="s">
        <v>299</v>
      </c>
      <c r="D214" s="77">
        <v>200</v>
      </c>
      <c r="E214" s="78">
        <v>0</v>
      </c>
      <c r="F214" s="70">
        <f t="shared" si="29"/>
        <v>0</v>
      </c>
    </row>
    <row r="215" spans="1:6" ht="15" customHeight="1" x14ac:dyDescent="0.25">
      <c r="A215" s="75" t="s">
        <v>300</v>
      </c>
      <c r="B215" s="75" t="s">
        <v>41</v>
      </c>
      <c r="C215" s="76" t="s">
        <v>301</v>
      </c>
      <c r="D215" s="77">
        <v>0</v>
      </c>
      <c r="E215" s="78">
        <v>0</v>
      </c>
      <c r="F215" s="70" t="e">
        <f t="shared" si="29"/>
        <v>#DIV/0!</v>
      </c>
    </row>
    <row r="216" spans="1:6" ht="15" customHeight="1" x14ac:dyDescent="0.25">
      <c r="A216" s="75"/>
      <c r="B216" s="169">
        <v>323</v>
      </c>
      <c r="C216" s="58" t="s">
        <v>54</v>
      </c>
      <c r="D216" s="153">
        <f>D217</f>
        <v>200</v>
      </c>
      <c r="E216" s="153">
        <f>E217</f>
        <v>0</v>
      </c>
      <c r="F216" s="70"/>
    </row>
    <row r="217" spans="1:6" ht="15" customHeight="1" x14ac:dyDescent="0.25">
      <c r="A217" s="84" t="s">
        <v>444</v>
      </c>
      <c r="B217" s="75">
        <v>3231</v>
      </c>
      <c r="C217" s="85" t="s">
        <v>428</v>
      </c>
      <c r="D217" s="77">
        <v>200</v>
      </c>
      <c r="E217" s="78"/>
      <c r="F217" s="70"/>
    </row>
    <row r="218" spans="1:6" ht="15" customHeight="1" x14ac:dyDescent="0.25">
      <c r="A218" s="75"/>
      <c r="B218" s="55" t="s">
        <v>71</v>
      </c>
      <c r="C218" s="74" t="s">
        <v>72</v>
      </c>
      <c r="D218" s="153">
        <f>D219</f>
        <v>100</v>
      </c>
      <c r="E218" s="153">
        <f>E219</f>
        <v>0</v>
      </c>
      <c r="F218" s="70">
        <f t="shared" si="29"/>
        <v>0</v>
      </c>
    </row>
    <row r="219" spans="1:6" ht="15" customHeight="1" x14ac:dyDescent="0.25">
      <c r="A219" s="65" t="s">
        <v>445</v>
      </c>
      <c r="B219" s="75" t="s">
        <v>77</v>
      </c>
      <c r="C219" s="76" t="s">
        <v>72</v>
      </c>
      <c r="D219" s="66">
        <v>100</v>
      </c>
      <c r="E219" s="66">
        <v>0</v>
      </c>
      <c r="F219" s="70">
        <f t="shared" si="29"/>
        <v>0</v>
      </c>
    </row>
    <row r="220" spans="1:6" ht="15" customHeight="1" x14ac:dyDescent="0.25">
      <c r="A220" s="104" t="s">
        <v>158</v>
      </c>
      <c r="B220" s="207" t="s">
        <v>424</v>
      </c>
      <c r="C220" s="208" t="s">
        <v>425</v>
      </c>
      <c r="D220" s="106">
        <f>D221</f>
        <v>500</v>
      </c>
      <c r="E220" s="106">
        <f>E221</f>
        <v>118.8</v>
      </c>
      <c r="F220" s="107">
        <f t="shared" ref="F220:F224" si="32">E220/D220*100</f>
        <v>23.76</v>
      </c>
    </row>
    <row r="221" spans="1:6" ht="15" customHeight="1" x14ac:dyDescent="0.25">
      <c r="A221" s="71" t="s">
        <v>0</v>
      </c>
      <c r="B221" s="71" t="s">
        <v>11</v>
      </c>
      <c r="C221" s="72" t="s">
        <v>3</v>
      </c>
      <c r="D221" s="79">
        <f t="shared" ref="D221:E221" si="33">D222</f>
        <v>500</v>
      </c>
      <c r="E221" s="79">
        <f t="shared" si="33"/>
        <v>118.8</v>
      </c>
      <c r="F221" s="70">
        <f t="shared" si="32"/>
        <v>23.76</v>
      </c>
    </row>
    <row r="222" spans="1:6" ht="15" customHeight="1" x14ac:dyDescent="0.25">
      <c r="A222" s="55" t="s">
        <v>0</v>
      </c>
      <c r="B222" s="55" t="s">
        <v>27</v>
      </c>
      <c r="C222" s="74" t="s">
        <v>28</v>
      </c>
      <c r="D222" s="73">
        <f t="shared" ref="D222:E223" si="34">D223</f>
        <v>500</v>
      </c>
      <c r="E222" s="73">
        <f t="shared" si="34"/>
        <v>118.8</v>
      </c>
      <c r="F222" s="70">
        <f t="shared" si="32"/>
        <v>23.76</v>
      </c>
    </row>
    <row r="223" spans="1:6" ht="15" customHeight="1" x14ac:dyDescent="0.25">
      <c r="A223" s="55" t="s">
        <v>0</v>
      </c>
      <c r="B223" s="55">
        <v>322</v>
      </c>
      <c r="C223" s="58" t="s">
        <v>40</v>
      </c>
      <c r="D223" s="73">
        <f t="shared" si="34"/>
        <v>500</v>
      </c>
      <c r="E223" s="73">
        <f t="shared" si="34"/>
        <v>118.8</v>
      </c>
      <c r="F223" s="70">
        <f t="shared" si="32"/>
        <v>23.76</v>
      </c>
    </row>
    <row r="224" spans="1:6" ht="15" customHeight="1" x14ac:dyDescent="0.25">
      <c r="A224" s="84" t="s">
        <v>306</v>
      </c>
      <c r="B224" s="75">
        <v>3221</v>
      </c>
      <c r="C224" s="85" t="s">
        <v>429</v>
      </c>
      <c r="D224" s="77">
        <v>500</v>
      </c>
      <c r="E224" s="78">
        <v>118.8</v>
      </c>
      <c r="F224" s="70">
        <f t="shared" si="32"/>
        <v>23.76</v>
      </c>
    </row>
    <row r="225" spans="1:6" ht="21" customHeight="1" x14ac:dyDescent="0.25">
      <c r="A225" s="104" t="s">
        <v>158</v>
      </c>
      <c r="B225" s="207" t="s">
        <v>423</v>
      </c>
      <c r="C225" s="208" t="s">
        <v>426</v>
      </c>
      <c r="D225" s="106">
        <f>D226</f>
        <v>0</v>
      </c>
      <c r="E225" s="106">
        <f>E226</f>
        <v>0</v>
      </c>
      <c r="F225" s="107" t="e">
        <f t="shared" si="29"/>
        <v>#DIV/0!</v>
      </c>
    </row>
    <row r="226" spans="1:6" ht="15" customHeight="1" x14ac:dyDescent="0.25">
      <c r="A226" s="71" t="s">
        <v>0</v>
      </c>
      <c r="B226" s="71" t="s">
        <v>11</v>
      </c>
      <c r="C226" s="72" t="s">
        <v>3</v>
      </c>
      <c r="D226" s="79">
        <f t="shared" ref="D226:E226" si="35">D227</f>
        <v>0</v>
      </c>
      <c r="E226" s="79">
        <f t="shared" si="35"/>
        <v>0</v>
      </c>
      <c r="F226" s="70" t="e">
        <f t="shared" si="29"/>
        <v>#DIV/0!</v>
      </c>
    </row>
    <row r="227" spans="1:6" ht="15" customHeight="1" x14ac:dyDescent="0.25">
      <c r="A227" s="55" t="s">
        <v>0</v>
      </c>
      <c r="B227" s="55" t="s">
        <v>27</v>
      </c>
      <c r="C227" s="74" t="s">
        <v>28</v>
      </c>
      <c r="D227" s="73">
        <f>D228+D230+D245+D247</f>
        <v>0</v>
      </c>
      <c r="E227" s="73">
        <f>E228+E230+E245+E247</f>
        <v>0</v>
      </c>
      <c r="F227" s="70" t="e">
        <f t="shared" si="29"/>
        <v>#DIV/0!</v>
      </c>
    </row>
    <row r="228" spans="1:6" ht="15" customHeight="1" x14ac:dyDescent="0.25">
      <c r="A228" s="55" t="s">
        <v>0</v>
      </c>
      <c r="B228" s="55" t="s">
        <v>29</v>
      </c>
      <c r="C228" s="74" t="s">
        <v>30</v>
      </c>
      <c r="D228" s="73">
        <f>D229</f>
        <v>0</v>
      </c>
      <c r="E228" s="73">
        <f>E229</f>
        <v>0</v>
      </c>
      <c r="F228" s="70" t="e">
        <f t="shared" si="29"/>
        <v>#DIV/0!</v>
      </c>
    </row>
    <row r="229" spans="1:6" ht="15" customHeight="1" x14ac:dyDescent="0.25">
      <c r="A229" s="75" t="s">
        <v>302</v>
      </c>
      <c r="B229" s="75" t="s">
        <v>31</v>
      </c>
      <c r="C229" s="76" t="s">
        <v>303</v>
      </c>
      <c r="D229" s="77">
        <v>0</v>
      </c>
      <c r="E229" s="78">
        <v>0</v>
      </c>
      <c r="F229" s="70" t="e">
        <f t="shared" si="29"/>
        <v>#DIV/0!</v>
      </c>
    </row>
    <row r="230" spans="1:6" ht="15" customHeight="1" x14ac:dyDescent="0.25">
      <c r="A230" s="55" t="s">
        <v>0</v>
      </c>
      <c r="B230" s="55" t="s">
        <v>39</v>
      </c>
      <c r="C230" s="74" t="s">
        <v>40</v>
      </c>
      <c r="D230" s="73">
        <f>SUM(D231:D244)</f>
        <v>0</v>
      </c>
      <c r="E230" s="73">
        <f>SUM(E231:E244)</f>
        <v>0</v>
      </c>
      <c r="F230" s="70" t="e">
        <f t="shared" si="29"/>
        <v>#DIV/0!</v>
      </c>
    </row>
    <row r="231" spans="1:6" ht="15" customHeight="1" x14ac:dyDescent="0.25">
      <c r="A231" s="75" t="s">
        <v>304</v>
      </c>
      <c r="B231" s="75" t="s">
        <v>41</v>
      </c>
      <c r="C231" s="76" t="s">
        <v>202</v>
      </c>
      <c r="D231" s="77">
        <v>0</v>
      </c>
      <c r="E231" s="78">
        <v>0</v>
      </c>
      <c r="F231" s="70" t="e">
        <f t="shared" si="29"/>
        <v>#DIV/0!</v>
      </c>
    </row>
    <row r="232" spans="1:6" ht="15" customHeight="1" x14ac:dyDescent="0.25">
      <c r="A232" s="75" t="s">
        <v>305</v>
      </c>
      <c r="B232" s="75" t="s">
        <v>41</v>
      </c>
      <c r="C232" s="76" t="s">
        <v>204</v>
      </c>
      <c r="D232" s="77">
        <v>0</v>
      </c>
      <c r="E232" s="78">
        <v>0</v>
      </c>
      <c r="F232" s="70" t="e">
        <f t="shared" si="29"/>
        <v>#DIV/0!</v>
      </c>
    </row>
    <row r="233" spans="1:6" ht="15" customHeight="1" x14ac:dyDescent="0.25">
      <c r="A233" s="75" t="s">
        <v>306</v>
      </c>
      <c r="B233" s="75" t="s">
        <v>41</v>
      </c>
      <c r="C233" s="76" t="s">
        <v>299</v>
      </c>
      <c r="D233" s="77">
        <v>0</v>
      </c>
      <c r="E233" s="78">
        <v>0</v>
      </c>
      <c r="F233" s="70" t="e">
        <f t="shared" si="29"/>
        <v>#DIV/0!</v>
      </c>
    </row>
    <row r="234" spans="1:6" ht="15" customHeight="1" x14ac:dyDescent="0.25">
      <c r="A234" s="75" t="s">
        <v>307</v>
      </c>
      <c r="B234" s="75" t="s">
        <v>41</v>
      </c>
      <c r="C234" s="76" t="s">
        <v>308</v>
      </c>
      <c r="D234" s="77">
        <v>0</v>
      </c>
      <c r="E234" s="78">
        <v>0</v>
      </c>
      <c r="F234" s="70" t="e">
        <f t="shared" si="29"/>
        <v>#DIV/0!</v>
      </c>
    </row>
    <row r="235" spans="1:6" ht="15" customHeight="1" x14ac:dyDescent="0.25">
      <c r="A235" s="75" t="s">
        <v>309</v>
      </c>
      <c r="B235" s="75" t="s">
        <v>41</v>
      </c>
      <c r="C235" s="76" t="s">
        <v>280</v>
      </c>
      <c r="D235" s="77">
        <v>0</v>
      </c>
      <c r="E235" s="78">
        <v>0</v>
      </c>
      <c r="F235" s="70" t="e">
        <f t="shared" si="29"/>
        <v>#DIV/0!</v>
      </c>
    </row>
    <row r="236" spans="1:6" ht="15" customHeight="1" x14ac:dyDescent="0.25">
      <c r="A236" s="75" t="s">
        <v>310</v>
      </c>
      <c r="B236" s="75" t="s">
        <v>41</v>
      </c>
      <c r="C236" s="76" t="s">
        <v>311</v>
      </c>
      <c r="D236" s="77">
        <v>0</v>
      </c>
      <c r="E236" s="78">
        <v>0</v>
      </c>
      <c r="F236" s="70" t="e">
        <f t="shared" si="29"/>
        <v>#DIV/0!</v>
      </c>
    </row>
    <row r="237" spans="1:6" ht="15" customHeight="1" x14ac:dyDescent="0.25">
      <c r="A237" s="84" t="s">
        <v>312</v>
      </c>
      <c r="B237" s="75">
        <v>3221</v>
      </c>
      <c r="C237" s="85" t="s">
        <v>210</v>
      </c>
      <c r="D237" s="77">
        <v>0</v>
      </c>
      <c r="E237" s="78"/>
      <c r="F237" s="70" t="e">
        <f t="shared" si="29"/>
        <v>#DIV/0!</v>
      </c>
    </row>
    <row r="238" spans="1:6" ht="15" customHeight="1" x14ac:dyDescent="0.25">
      <c r="A238" s="75" t="s">
        <v>312</v>
      </c>
      <c r="B238" s="75" t="s">
        <v>41</v>
      </c>
      <c r="C238" s="76" t="s">
        <v>301</v>
      </c>
      <c r="D238" s="77">
        <v>0</v>
      </c>
      <c r="E238" s="78">
        <v>0</v>
      </c>
      <c r="F238" s="70" t="e">
        <f t="shared" si="29"/>
        <v>#DIV/0!</v>
      </c>
    </row>
    <row r="239" spans="1:6" ht="15" customHeight="1" x14ac:dyDescent="0.25">
      <c r="A239" s="75" t="s">
        <v>313</v>
      </c>
      <c r="B239" s="75" t="s">
        <v>41</v>
      </c>
      <c r="C239" s="76" t="s">
        <v>314</v>
      </c>
      <c r="D239" s="77">
        <v>0</v>
      </c>
      <c r="E239" s="78">
        <v>0</v>
      </c>
      <c r="F239" s="70" t="e">
        <f t="shared" si="29"/>
        <v>#DIV/0!</v>
      </c>
    </row>
    <row r="240" spans="1:6" ht="15" customHeight="1" x14ac:dyDescent="0.25">
      <c r="A240" s="75" t="s">
        <v>315</v>
      </c>
      <c r="B240" s="75" t="s">
        <v>45</v>
      </c>
      <c r="C240" s="76" t="s">
        <v>182</v>
      </c>
      <c r="D240" s="77">
        <v>0</v>
      </c>
      <c r="E240" s="78">
        <v>0</v>
      </c>
      <c r="F240" s="70" t="e">
        <f t="shared" si="29"/>
        <v>#DIV/0!</v>
      </c>
    </row>
    <row r="241" spans="1:6" ht="15" customHeight="1" x14ac:dyDescent="0.25">
      <c r="A241" s="75" t="s">
        <v>316</v>
      </c>
      <c r="B241" s="75" t="s">
        <v>45</v>
      </c>
      <c r="C241" s="76" t="s">
        <v>184</v>
      </c>
      <c r="D241" s="77">
        <v>0</v>
      </c>
      <c r="E241" s="78">
        <v>0</v>
      </c>
      <c r="F241" s="70" t="e">
        <f t="shared" si="29"/>
        <v>#DIV/0!</v>
      </c>
    </row>
    <row r="242" spans="1:6" ht="15" customHeight="1" x14ac:dyDescent="0.25">
      <c r="A242" s="75" t="s">
        <v>317</v>
      </c>
      <c r="B242" s="75" t="s">
        <v>47</v>
      </c>
      <c r="C242" s="76" t="s">
        <v>286</v>
      </c>
      <c r="D242" s="77">
        <v>0</v>
      </c>
      <c r="E242" s="78">
        <v>0</v>
      </c>
      <c r="F242" s="70" t="e">
        <f t="shared" ref="F242:F248" si="36">E242/D242*100</f>
        <v>#DIV/0!</v>
      </c>
    </row>
    <row r="243" spans="1:6" ht="15" customHeight="1" x14ac:dyDescent="0.25">
      <c r="A243" s="75" t="s">
        <v>318</v>
      </c>
      <c r="B243" s="75" t="s">
        <v>49</v>
      </c>
      <c r="C243" s="76" t="s">
        <v>164</v>
      </c>
      <c r="D243" s="77">
        <v>0</v>
      </c>
      <c r="E243" s="78">
        <v>0</v>
      </c>
      <c r="F243" s="70" t="e">
        <f t="shared" si="36"/>
        <v>#DIV/0!</v>
      </c>
    </row>
    <row r="244" spans="1:6" ht="15" customHeight="1" x14ac:dyDescent="0.25">
      <c r="A244" s="75" t="s">
        <v>319</v>
      </c>
      <c r="B244" s="75" t="s">
        <v>51</v>
      </c>
      <c r="C244" s="76" t="s">
        <v>52</v>
      </c>
      <c r="D244" s="77">
        <v>0</v>
      </c>
      <c r="E244" s="78">
        <v>0</v>
      </c>
      <c r="F244" s="70" t="e">
        <f t="shared" si="36"/>
        <v>#DIV/0!</v>
      </c>
    </row>
    <row r="245" spans="1:6" ht="15" customHeight="1" x14ac:dyDescent="0.25">
      <c r="A245" s="75"/>
      <c r="B245" s="169">
        <v>323</v>
      </c>
      <c r="C245" s="58" t="s">
        <v>54</v>
      </c>
      <c r="D245" s="153">
        <f>D246</f>
        <v>0</v>
      </c>
      <c r="E245" s="153">
        <f>E246</f>
        <v>0</v>
      </c>
      <c r="F245" s="70" t="e">
        <f t="shared" si="36"/>
        <v>#DIV/0!</v>
      </c>
    </row>
    <row r="246" spans="1:6" ht="15" customHeight="1" x14ac:dyDescent="0.25">
      <c r="A246" s="75"/>
      <c r="B246" s="75">
        <v>3234</v>
      </c>
      <c r="C246" s="85" t="s">
        <v>62</v>
      </c>
      <c r="D246" s="77">
        <v>0</v>
      </c>
      <c r="E246" s="78"/>
      <c r="F246" s="70" t="e">
        <f t="shared" si="36"/>
        <v>#DIV/0!</v>
      </c>
    </row>
    <row r="247" spans="1:6" ht="15" customHeight="1" x14ac:dyDescent="0.25">
      <c r="A247" s="75"/>
      <c r="B247" s="169">
        <v>329</v>
      </c>
      <c r="C247" s="58" t="s">
        <v>72</v>
      </c>
      <c r="D247" s="153">
        <f>D248</f>
        <v>0</v>
      </c>
      <c r="E247" s="153">
        <f>E248</f>
        <v>0</v>
      </c>
      <c r="F247" s="70" t="e">
        <f t="shared" si="36"/>
        <v>#DIV/0!</v>
      </c>
    </row>
    <row r="248" spans="1:6" ht="15" customHeight="1" x14ac:dyDescent="0.25">
      <c r="A248" s="75"/>
      <c r="B248" s="75">
        <v>3299</v>
      </c>
      <c r="C248" s="85" t="s">
        <v>72</v>
      </c>
      <c r="D248" s="77">
        <v>0</v>
      </c>
      <c r="E248" s="78"/>
      <c r="F248" s="70" t="e">
        <f t="shared" si="36"/>
        <v>#DIV/0!</v>
      </c>
    </row>
    <row r="249" spans="1:6" ht="15" customHeight="1" x14ac:dyDescent="0.25">
      <c r="A249" s="87"/>
      <c r="B249" s="87"/>
      <c r="C249" s="88"/>
      <c r="D249" s="89"/>
      <c r="E249" s="90"/>
      <c r="F249" s="89"/>
    </row>
  </sheetData>
  <mergeCells count="2">
    <mergeCell ref="A7:F7"/>
    <mergeCell ref="A8:F8"/>
  </mergeCells>
  <phoneticPr fontId="16" type="noConversion"/>
  <pageMargins left="0.31496062992125984" right="0.31496062992125984" top="0.55118110236220474" bottom="0.55118110236220474" header="0.31496062992125984" footer="0.31496062992125984"/>
  <pageSetup paperSize="9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1FC9D-375E-4AA6-BBF4-9556E70536AC}">
  <dimension ref="A1:Q31"/>
  <sheetViews>
    <sheetView workbookViewId="0">
      <selection activeCell="Q11" sqref="Q11"/>
    </sheetView>
  </sheetViews>
  <sheetFormatPr defaultRowHeight="15" x14ac:dyDescent="0.25"/>
  <cols>
    <col min="5" max="5" width="7" customWidth="1"/>
    <col min="6" max="6" width="7.42578125" customWidth="1"/>
    <col min="7" max="7" width="5.7109375" customWidth="1"/>
    <col min="8" max="8" width="5" customWidth="1"/>
    <col min="9" max="9" width="6.42578125" customWidth="1"/>
    <col min="10" max="10" width="6.28515625" customWidth="1"/>
    <col min="11" max="11" width="5.5703125" customWidth="1"/>
    <col min="12" max="12" width="5.140625" customWidth="1"/>
    <col min="13" max="13" width="10.85546875" customWidth="1"/>
    <col min="14" max="14" width="12.42578125" customWidth="1"/>
    <col min="15" max="15" width="10.85546875" customWidth="1"/>
    <col min="16" max="16" width="7.85546875" customWidth="1"/>
    <col min="17" max="17" width="8" customWidth="1"/>
  </cols>
  <sheetData>
    <row r="1" spans="1:17" x14ac:dyDescent="0.25">
      <c r="A1" s="61" t="s">
        <v>104</v>
      </c>
    </row>
    <row r="2" spans="1:17" x14ac:dyDescent="0.25">
      <c r="A2" s="61" t="s">
        <v>322</v>
      </c>
    </row>
    <row r="3" spans="1:17" x14ac:dyDescent="0.25">
      <c r="A3" s="61" t="s">
        <v>323</v>
      </c>
    </row>
    <row r="4" spans="1:17" x14ac:dyDescent="0.25">
      <c r="A4" s="61" t="s">
        <v>324</v>
      </c>
    </row>
    <row r="5" spans="1:17" x14ac:dyDescent="0.25">
      <c r="A5" s="61"/>
    </row>
    <row r="7" spans="1:17" x14ac:dyDescent="0.25">
      <c r="A7" s="253" t="s">
        <v>387</v>
      </c>
      <c r="B7" s="253"/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253"/>
      <c r="Q7" s="253"/>
    </row>
    <row r="8" spans="1:17" x14ac:dyDescent="0.25">
      <c r="A8" s="254" t="s">
        <v>400</v>
      </c>
      <c r="B8" s="254"/>
      <c r="C8" s="254"/>
      <c r="D8" s="254"/>
      <c r="E8" s="254"/>
      <c r="F8" s="254"/>
      <c r="G8" s="254"/>
      <c r="H8" s="254"/>
      <c r="I8" s="254"/>
      <c r="J8" s="254"/>
      <c r="K8" s="254"/>
      <c r="L8" s="254"/>
      <c r="M8" s="254"/>
      <c r="N8" s="254"/>
      <c r="O8" s="254"/>
      <c r="P8" s="254"/>
      <c r="Q8" s="254"/>
    </row>
    <row r="9" spans="1:17" x14ac:dyDescent="0.25">
      <c r="A9" s="281" t="s">
        <v>0</v>
      </c>
      <c r="B9" s="281"/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  <c r="N9" s="281"/>
      <c r="O9" s="281"/>
      <c r="P9" s="281"/>
      <c r="Q9" s="281"/>
    </row>
    <row r="10" spans="1:17" ht="36.75" x14ac:dyDescent="0.25">
      <c r="A10" s="282" t="s">
        <v>134</v>
      </c>
      <c r="B10" s="283"/>
      <c r="C10" s="283"/>
      <c r="D10" s="283"/>
      <c r="E10" s="283"/>
      <c r="F10" s="283"/>
      <c r="G10" s="283"/>
      <c r="H10" s="283"/>
      <c r="I10" s="283"/>
      <c r="J10" s="283"/>
      <c r="K10" s="283"/>
      <c r="L10" s="284"/>
      <c r="M10" s="188" t="s">
        <v>385</v>
      </c>
      <c r="N10" s="189" t="s">
        <v>454</v>
      </c>
      <c r="O10" s="189" t="s">
        <v>449</v>
      </c>
      <c r="P10" s="189" t="s">
        <v>455</v>
      </c>
      <c r="Q10" s="188" t="s">
        <v>456</v>
      </c>
    </row>
    <row r="11" spans="1:17" x14ac:dyDescent="0.25">
      <c r="A11" s="285" t="s">
        <v>135</v>
      </c>
      <c r="B11" s="286"/>
      <c r="C11" s="286"/>
      <c r="D11" s="286"/>
      <c r="E11" s="286"/>
      <c r="F11" s="286"/>
      <c r="G11" s="286"/>
      <c r="H11" s="286"/>
      <c r="I11" s="286"/>
      <c r="J11" s="286"/>
      <c r="K11" s="286"/>
      <c r="L11" s="287"/>
      <c r="M11" s="190" t="s">
        <v>125</v>
      </c>
      <c r="N11" s="190">
        <v>2</v>
      </c>
      <c r="O11" s="190">
        <v>3</v>
      </c>
      <c r="P11" s="190">
        <v>4</v>
      </c>
      <c r="Q11" s="190">
        <v>5</v>
      </c>
    </row>
    <row r="12" spans="1:17" x14ac:dyDescent="0.25">
      <c r="A12" s="278" t="s">
        <v>136</v>
      </c>
      <c r="B12" s="279"/>
      <c r="C12" s="279"/>
      <c r="D12" s="279"/>
      <c r="E12" s="279"/>
      <c r="F12" s="279"/>
      <c r="G12" s="279"/>
      <c r="H12" s="279"/>
      <c r="I12" s="279"/>
      <c r="J12" s="279"/>
      <c r="K12" s="279"/>
      <c r="L12" s="280"/>
      <c r="M12" s="123">
        <f>M13</f>
        <v>0</v>
      </c>
      <c r="N12" s="123">
        <f t="shared" ref="N12:O14" si="0">N13</f>
        <v>0</v>
      </c>
      <c r="O12" s="123">
        <f t="shared" si="0"/>
        <v>0</v>
      </c>
      <c r="P12" s="128" t="e">
        <f t="shared" ref="P12:P19" si="1">O12/M12*100</f>
        <v>#DIV/0!</v>
      </c>
      <c r="Q12" s="128" t="e">
        <f>O12/N12*100</f>
        <v>#DIV/0!</v>
      </c>
    </row>
    <row r="13" spans="1:17" x14ac:dyDescent="0.25">
      <c r="A13" s="278" t="s">
        <v>137</v>
      </c>
      <c r="B13" s="279"/>
      <c r="C13" s="279"/>
      <c r="D13" s="279"/>
      <c r="E13" s="279"/>
      <c r="F13" s="279"/>
      <c r="G13" s="279"/>
      <c r="H13" s="279"/>
      <c r="I13" s="279"/>
      <c r="J13" s="279"/>
      <c r="K13" s="279"/>
      <c r="L13" s="280"/>
      <c r="M13" s="123">
        <f>M14</f>
        <v>0</v>
      </c>
      <c r="N13" s="123">
        <f t="shared" si="0"/>
        <v>0</v>
      </c>
      <c r="O13" s="123">
        <f t="shared" si="0"/>
        <v>0</v>
      </c>
      <c r="P13" s="128" t="e">
        <f t="shared" si="1"/>
        <v>#DIV/0!</v>
      </c>
      <c r="Q13" s="128" t="e">
        <f t="shared" ref="Q13:Q19" si="2">O13/N13*100</f>
        <v>#DIV/0!</v>
      </c>
    </row>
    <row r="14" spans="1:17" x14ac:dyDescent="0.25">
      <c r="A14" s="278" t="s">
        <v>138</v>
      </c>
      <c r="B14" s="279"/>
      <c r="C14" s="279"/>
      <c r="D14" s="279"/>
      <c r="E14" s="279"/>
      <c r="F14" s="279"/>
      <c r="G14" s="279"/>
      <c r="H14" s="279"/>
      <c r="I14" s="279"/>
      <c r="J14" s="279"/>
      <c r="K14" s="279"/>
      <c r="L14" s="280"/>
      <c r="M14" s="123">
        <f>M15</f>
        <v>0</v>
      </c>
      <c r="N14" s="123">
        <f t="shared" si="0"/>
        <v>0</v>
      </c>
      <c r="O14" s="123">
        <f t="shared" si="0"/>
        <v>0</v>
      </c>
      <c r="P14" s="128" t="e">
        <f t="shared" si="1"/>
        <v>#DIV/0!</v>
      </c>
      <c r="Q14" s="128" t="e">
        <f t="shared" si="2"/>
        <v>#DIV/0!</v>
      </c>
    </row>
    <row r="15" spans="1:17" x14ac:dyDescent="0.25">
      <c r="A15" s="275" t="s">
        <v>139</v>
      </c>
      <c r="B15" s="276"/>
      <c r="C15" s="276"/>
      <c r="D15" s="276"/>
      <c r="E15" s="276"/>
      <c r="F15" s="276"/>
      <c r="G15" s="276"/>
      <c r="H15" s="276"/>
      <c r="I15" s="276"/>
      <c r="J15" s="276"/>
      <c r="K15" s="276"/>
      <c r="L15" s="277"/>
      <c r="M15" s="191">
        <v>0</v>
      </c>
      <c r="N15" s="191">
        <v>0</v>
      </c>
      <c r="O15" s="191">
        <v>0</v>
      </c>
      <c r="P15" s="128" t="e">
        <f t="shared" si="1"/>
        <v>#DIV/0!</v>
      </c>
      <c r="Q15" s="128" t="e">
        <f t="shared" si="2"/>
        <v>#DIV/0!</v>
      </c>
    </row>
    <row r="16" spans="1:17" x14ac:dyDescent="0.25">
      <c r="A16" s="278" t="s">
        <v>140</v>
      </c>
      <c r="B16" s="279"/>
      <c r="C16" s="279"/>
      <c r="D16" s="279"/>
      <c r="E16" s="279"/>
      <c r="F16" s="279"/>
      <c r="G16" s="279"/>
      <c r="H16" s="279"/>
      <c r="I16" s="279"/>
      <c r="J16" s="279"/>
      <c r="K16" s="279"/>
      <c r="L16" s="280"/>
      <c r="M16" s="123">
        <f>M17</f>
        <v>0</v>
      </c>
      <c r="N16" s="123">
        <f t="shared" ref="N16:O18" si="3">N17</f>
        <v>0</v>
      </c>
      <c r="O16" s="123">
        <f t="shared" si="3"/>
        <v>0</v>
      </c>
      <c r="P16" s="128" t="e">
        <f t="shared" si="1"/>
        <v>#DIV/0!</v>
      </c>
      <c r="Q16" s="128" t="e">
        <f t="shared" si="2"/>
        <v>#DIV/0!</v>
      </c>
    </row>
    <row r="17" spans="1:17" x14ac:dyDescent="0.25">
      <c r="A17" s="278" t="s">
        <v>141</v>
      </c>
      <c r="B17" s="279"/>
      <c r="C17" s="279"/>
      <c r="D17" s="279"/>
      <c r="E17" s="279"/>
      <c r="F17" s="279"/>
      <c r="G17" s="279"/>
      <c r="H17" s="279"/>
      <c r="I17" s="279"/>
      <c r="J17" s="279"/>
      <c r="K17" s="279"/>
      <c r="L17" s="280"/>
      <c r="M17" s="123">
        <f>M18</f>
        <v>0</v>
      </c>
      <c r="N17" s="123">
        <f t="shared" si="3"/>
        <v>0</v>
      </c>
      <c r="O17" s="123">
        <f t="shared" si="3"/>
        <v>0</v>
      </c>
      <c r="P17" s="128" t="e">
        <f t="shared" si="1"/>
        <v>#DIV/0!</v>
      </c>
      <c r="Q17" s="128" t="e">
        <f t="shared" si="2"/>
        <v>#DIV/0!</v>
      </c>
    </row>
    <row r="18" spans="1:17" x14ac:dyDescent="0.25">
      <c r="A18" s="278" t="s">
        <v>142</v>
      </c>
      <c r="B18" s="279"/>
      <c r="C18" s="279"/>
      <c r="D18" s="279"/>
      <c r="E18" s="279"/>
      <c r="F18" s="279"/>
      <c r="G18" s="279"/>
      <c r="H18" s="279"/>
      <c r="I18" s="279"/>
      <c r="J18" s="279"/>
      <c r="K18" s="279"/>
      <c r="L18" s="280"/>
      <c r="M18" s="123">
        <f>M19</f>
        <v>0</v>
      </c>
      <c r="N18" s="123">
        <f t="shared" si="3"/>
        <v>0</v>
      </c>
      <c r="O18" s="123">
        <f t="shared" si="3"/>
        <v>0</v>
      </c>
      <c r="P18" s="128" t="e">
        <f t="shared" si="1"/>
        <v>#DIV/0!</v>
      </c>
      <c r="Q18" s="128" t="e">
        <f t="shared" si="2"/>
        <v>#DIV/0!</v>
      </c>
    </row>
    <row r="19" spans="1:17" x14ac:dyDescent="0.25">
      <c r="A19" s="275" t="s">
        <v>143</v>
      </c>
      <c r="B19" s="276"/>
      <c r="C19" s="276"/>
      <c r="D19" s="276"/>
      <c r="E19" s="276"/>
      <c r="F19" s="276"/>
      <c r="G19" s="276"/>
      <c r="H19" s="276"/>
      <c r="I19" s="276"/>
      <c r="J19" s="276"/>
      <c r="K19" s="276"/>
      <c r="L19" s="277"/>
      <c r="M19" s="191">
        <v>0</v>
      </c>
      <c r="N19" s="191">
        <v>0</v>
      </c>
      <c r="O19" s="191">
        <v>0</v>
      </c>
      <c r="P19" s="128" t="e">
        <f t="shared" si="1"/>
        <v>#DIV/0!</v>
      </c>
      <c r="Q19" s="128" t="e">
        <f t="shared" si="2"/>
        <v>#DIV/0!</v>
      </c>
    </row>
    <row r="31" spans="1:17" x14ac:dyDescent="0.25">
      <c r="M31" s="61" t="s">
        <v>105</v>
      </c>
    </row>
  </sheetData>
  <mergeCells count="13">
    <mergeCell ref="A19:L19"/>
    <mergeCell ref="A18:L18"/>
    <mergeCell ref="A17:L17"/>
    <mergeCell ref="A16:L16"/>
    <mergeCell ref="A7:Q7"/>
    <mergeCell ref="A8:Q8"/>
    <mergeCell ref="A9:Q9"/>
    <mergeCell ref="A10:L10"/>
    <mergeCell ref="A15:L15"/>
    <mergeCell ref="A14:L14"/>
    <mergeCell ref="A13:L13"/>
    <mergeCell ref="A12:L12"/>
    <mergeCell ref="A11:L11"/>
  </mergeCells>
  <pageMargins left="0.11811023622047245" right="0.11811023622047245" top="0.74803149606299213" bottom="0.74803149606299213" header="0.31496062992125984" footer="0.31496062992125984"/>
  <pageSetup paperSize="9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9A0B6-5568-41AE-A5C5-B04844F3A9D5}">
  <dimension ref="A1:N24"/>
  <sheetViews>
    <sheetView workbookViewId="0">
      <selection activeCell="A6" sqref="A6:N6"/>
    </sheetView>
  </sheetViews>
  <sheetFormatPr defaultRowHeight="15" x14ac:dyDescent="0.25"/>
  <cols>
    <col min="4" max="8" width="7.5703125" customWidth="1"/>
    <col min="9" max="9" width="6.5703125" customWidth="1"/>
    <col min="10" max="12" width="12.5703125" customWidth="1"/>
    <col min="13" max="14" width="8.85546875" customWidth="1"/>
  </cols>
  <sheetData>
    <row r="1" spans="1:14" x14ac:dyDescent="0.25">
      <c r="A1" s="61" t="s">
        <v>104</v>
      </c>
    </row>
    <row r="2" spans="1:14" x14ac:dyDescent="0.25">
      <c r="A2" s="61" t="s">
        <v>322</v>
      </c>
    </row>
    <row r="3" spans="1:14" x14ac:dyDescent="0.25">
      <c r="A3" s="61" t="s">
        <v>323</v>
      </c>
    </row>
    <row r="4" spans="1:14" x14ac:dyDescent="0.25">
      <c r="A4" s="61" t="s">
        <v>324</v>
      </c>
    </row>
    <row r="6" spans="1:14" x14ac:dyDescent="0.25">
      <c r="A6" s="253" t="s">
        <v>461</v>
      </c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</row>
    <row r="7" spans="1:14" x14ac:dyDescent="0.25">
      <c r="A7" s="254" t="s">
        <v>400</v>
      </c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</row>
    <row r="8" spans="1:14" x14ac:dyDescent="0.25">
      <c r="A8" s="255" t="s">
        <v>0</v>
      </c>
      <c r="B8" s="256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</row>
    <row r="9" spans="1:14" x14ac:dyDescent="0.25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</row>
    <row r="10" spans="1:14" x14ac:dyDescent="0.25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</row>
    <row r="11" spans="1:14" ht="39" x14ac:dyDescent="0.25">
      <c r="A11" s="257" t="s">
        <v>123</v>
      </c>
      <c r="B11" s="258"/>
      <c r="C11" s="258"/>
      <c r="D11" s="258"/>
      <c r="E11" s="258"/>
      <c r="F11" s="258"/>
      <c r="G11" s="258"/>
      <c r="H11" s="258"/>
      <c r="I11" s="258"/>
      <c r="J11" s="139" t="s">
        <v>446</v>
      </c>
      <c r="K11" s="138" t="s">
        <v>454</v>
      </c>
      <c r="L11" s="138" t="s">
        <v>449</v>
      </c>
      <c r="M11" s="138" t="s">
        <v>455</v>
      </c>
      <c r="N11" s="139" t="s">
        <v>456</v>
      </c>
    </row>
    <row r="12" spans="1:14" x14ac:dyDescent="0.25">
      <c r="A12" s="261" t="s">
        <v>135</v>
      </c>
      <c r="B12" s="262"/>
      <c r="C12" s="262"/>
      <c r="D12" s="262"/>
      <c r="E12" s="262"/>
      <c r="F12" s="262"/>
      <c r="G12" s="262"/>
      <c r="H12" s="262"/>
      <c r="I12" s="262"/>
      <c r="J12" s="187" t="s">
        <v>125</v>
      </c>
      <c r="K12" s="187">
        <v>2</v>
      </c>
      <c r="L12" s="187">
        <v>3</v>
      </c>
      <c r="M12" s="187">
        <v>4</v>
      </c>
      <c r="N12" s="187">
        <v>5</v>
      </c>
    </row>
    <row r="13" spans="1:14" x14ac:dyDescent="0.25">
      <c r="A13" s="259" t="s">
        <v>144</v>
      </c>
      <c r="B13" s="260"/>
      <c r="C13" s="260"/>
      <c r="D13" s="260"/>
      <c r="E13" s="260"/>
      <c r="F13" s="260"/>
      <c r="G13" s="260"/>
      <c r="H13" s="260"/>
      <c r="I13" s="260"/>
      <c r="J13" s="192">
        <f>J14</f>
        <v>0</v>
      </c>
      <c r="K13" s="192">
        <f t="shared" ref="K13:L14" si="0">K14</f>
        <v>0</v>
      </c>
      <c r="L13" s="192">
        <f t="shared" si="0"/>
        <v>0</v>
      </c>
      <c r="M13" s="193" t="e">
        <f t="shared" ref="M13:M18" si="1">L13/J13*100</f>
        <v>#DIV/0!</v>
      </c>
      <c r="N13" s="193" t="e">
        <f t="shared" ref="N13:N18" si="2">L13/K13*100</f>
        <v>#DIV/0!</v>
      </c>
    </row>
    <row r="14" spans="1:14" x14ac:dyDescent="0.25">
      <c r="A14" s="251" t="s">
        <v>145</v>
      </c>
      <c r="B14" s="252"/>
      <c r="C14" s="252"/>
      <c r="D14" s="252"/>
      <c r="E14" s="252"/>
      <c r="F14" s="252"/>
      <c r="G14" s="252"/>
      <c r="H14" s="252"/>
      <c r="I14" s="252"/>
      <c r="J14" s="68">
        <f>J15</f>
        <v>0</v>
      </c>
      <c r="K14" s="68">
        <f t="shared" si="0"/>
        <v>0</v>
      </c>
      <c r="L14" s="68">
        <f t="shared" si="0"/>
        <v>0</v>
      </c>
      <c r="M14" s="193" t="e">
        <f t="shared" si="1"/>
        <v>#DIV/0!</v>
      </c>
      <c r="N14" s="193" t="e">
        <f t="shared" si="2"/>
        <v>#DIV/0!</v>
      </c>
    </row>
    <row r="15" spans="1:14" x14ac:dyDescent="0.25">
      <c r="A15" s="249" t="s">
        <v>146</v>
      </c>
      <c r="B15" s="250"/>
      <c r="C15" s="250"/>
      <c r="D15" s="250"/>
      <c r="E15" s="250"/>
      <c r="F15" s="250"/>
      <c r="G15" s="250"/>
      <c r="H15" s="250"/>
      <c r="I15" s="250"/>
      <c r="J15" s="69">
        <v>0</v>
      </c>
      <c r="K15" s="69">
        <v>0</v>
      </c>
      <c r="L15" s="69">
        <v>0</v>
      </c>
      <c r="M15" s="193" t="e">
        <f t="shared" si="1"/>
        <v>#DIV/0!</v>
      </c>
      <c r="N15" s="193" t="e">
        <f t="shared" si="2"/>
        <v>#DIV/0!</v>
      </c>
    </row>
    <row r="16" spans="1:14" x14ac:dyDescent="0.25">
      <c r="A16" s="259" t="s">
        <v>147</v>
      </c>
      <c r="B16" s="260"/>
      <c r="C16" s="260"/>
      <c r="D16" s="260"/>
      <c r="E16" s="260"/>
      <c r="F16" s="260"/>
      <c r="G16" s="260"/>
      <c r="H16" s="260"/>
      <c r="I16" s="260"/>
      <c r="J16" s="192">
        <f>J17</f>
        <v>0</v>
      </c>
      <c r="K16" s="192">
        <f t="shared" ref="K16:L17" si="3">K17</f>
        <v>0</v>
      </c>
      <c r="L16" s="192">
        <f t="shared" si="3"/>
        <v>0</v>
      </c>
      <c r="M16" s="193" t="e">
        <f t="shared" si="1"/>
        <v>#DIV/0!</v>
      </c>
      <c r="N16" s="193" t="e">
        <f t="shared" si="2"/>
        <v>#DIV/0!</v>
      </c>
    </row>
    <row r="17" spans="1:14" x14ac:dyDescent="0.25">
      <c r="A17" s="251" t="s">
        <v>148</v>
      </c>
      <c r="B17" s="252"/>
      <c r="C17" s="252"/>
      <c r="D17" s="252"/>
      <c r="E17" s="252"/>
      <c r="F17" s="252"/>
      <c r="G17" s="252"/>
      <c r="H17" s="252"/>
      <c r="I17" s="252"/>
      <c r="J17" s="68">
        <f>J18</f>
        <v>0</v>
      </c>
      <c r="K17" s="68">
        <f t="shared" si="3"/>
        <v>0</v>
      </c>
      <c r="L17" s="68">
        <f t="shared" si="3"/>
        <v>0</v>
      </c>
      <c r="M17" s="193" t="e">
        <f t="shared" si="1"/>
        <v>#DIV/0!</v>
      </c>
      <c r="N17" s="193" t="e">
        <f t="shared" si="2"/>
        <v>#DIV/0!</v>
      </c>
    </row>
    <row r="18" spans="1:14" x14ac:dyDescent="0.25">
      <c r="A18" s="249" t="s">
        <v>149</v>
      </c>
      <c r="B18" s="250"/>
      <c r="C18" s="250"/>
      <c r="D18" s="250"/>
      <c r="E18" s="250"/>
      <c r="F18" s="250"/>
      <c r="G18" s="250"/>
      <c r="H18" s="250"/>
      <c r="I18" s="250"/>
      <c r="J18" s="69">
        <v>0</v>
      </c>
      <c r="K18" s="69">
        <v>0</v>
      </c>
      <c r="L18" s="69">
        <v>0</v>
      </c>
      <c r="M18" s="193" t="e">
        <f t="shared" si="1"/>
        <v>#DIV/0!</v>
      </c>
      <c r="N18" s="193" t="e">
        <f t="shared" si="2"/>
        <v>#DIV/0!</v>
      </c>
    </row>
    <row r="24" spans="1:14" x14ac:dyDescent="0.25">
      <c r="K24" s="61" t="s">
        <v>105</v>
      </c>
    </row>
  </sheetData>
  <mergeCells count="11">
    <mergeCell ref="A18:I18"/>
    <mergeCell ref="A17:I17"/>
    <mergeCell ref="A6:N6"/>
    <mergeCell ref="A7:N7"/>
    <mergeCell ref="A8:N8"/>
    <mergeCell ref="A11:I11"/>
    <mergeCell ref="A16:I16"/>
    <mergeCell ref="A15:I15"/>
    <mergeCell ref="A14:I14"/>
    <mergeCell ref="A13:I13"/>
    <mergeCell ref="A12:I12"/>
  </mergeCells>
  <pageMargins left="0.31496062992125984" right="0.31496062992125984" top="0.74803149606299213" bottom="0.74803149606299213" header="0.31496062992125984" footer="0.31496062992125984"/>
  <pageSetup paperSize="9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1</vt:i4>
      </vt:variant>
    </vt:vector>
  </HeadingPairs>
  <TitlesOfParts>
    <vt:vector size="8" baseType="lpstr">
      <vt:lpstr>Izvj. o izvrš. FP - Opći dio</vt:lpstr>
      <vt:lpstr>Izvj. o izvrš. FP prema ekonoms</vt:lpstr>
      <vt:lpstr>Prihodi i rashodi prema izvorim</vt:lpstr>
      <vt:lpstr>Rashodi prema funkc. klas.</vt:lpstr>
      <vt:lpstr>Izvrš-po prog; izv.fin; ek.klas</vt:lpstr>
      <vt:lpstr>Račun zad-financ. prema ekonom</vt:lpstr>
      <vt:lpstr>Račun zad-financ. prema izvori</vt:lpstr>
      <vt:lpstr>'Izvj. o izvrš. FP prema ekonoms'!Ispis_naslova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</cp:lastModifiedBy>
  <cp:lastPrinted>2026-07-22T08:57:17Z</cp:lastPrinted>
  <dcterms:modified xsi:type="dcterms:W3CDTF">2026-07-23T07:12:54Z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